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755"/>
  </bookViews>
  <sheets>
    <sheet name="ARMcalculator" sheetId="1" r:id="rId1"/>
  </sheets>
  <definedNames>
    <definedName name="fpdate" localSheetId="0">ARMcalculator!$D$6</definedName>
    <definedName name="nper" localSheetId="0">ARMcalculator!term*12</definedName>
    <definedName name="nper">[0]!term*12</definedName>
    <definedName name="_xlnm.Print_Area" localSheetId="0">OFFSET(ARMcalculator!#REF!,0,0,ROW(ARMcalculator!$A$25)+1+ARMcalculator!nper,COLUMN(ARMcalculator!#REF!))</definedName>
    <definedName name="_xlnm.Print_Titles" localSheetId="0">ARMcalculator!$25:$25</definedName>
    <definedName name="term" localSheetId="0">ARMcalculator!$D$4</definedName>
    <definedName name="term">#REF!</definedName>
    <definedName name="valuevx">42.314159</definedName>
    <definedName name="vertex42_copyright" hidden="1">"© 2005-2017 Vertex42 LLC"</definedName>
    <definedName name="vertex42_id" hidden="1">"ARM-calculator.xlsx"</definedName>
    <definedName name="vertex42_title" hidden="1">"Adjustable Rate Mortgage Calculator"</definedName>
  </definedNames>
  <calcPr calcId="152511"/>
</workbook>
</file>

<file path=xl/calcChain.xml><?xml version="1.0" encoding="utf-8"?>
<calcChain xmlns="http://schemas.openxmlformats.org/spreadsheetml/2006/main">
  <c r="D8" i="1" l="1"/>
  <c r="D9" i="1" l="1"/>
  <c r="A27" i="1" l="1"/>
  <c r="A28" i="1" s="1"/>
  <c r="A29" i="1" s="1"/>
  <c r="H26" i="1"/>
  <c r="D26" i="1"/>
  <c r="B29" i="1" l="1"/>
  <c r="C29" i="1"/>
  <c r="B27" i="1"/>
  <c r="B28" i="1"/>
  <c r="A30" i="1"/>
  <c r="C28" i="1"/>
  <c r="C27" i="1"/>
  <c r="A31" i="1" l="1"/>
  <c r="C30" i="1"/>
  <c r="B30" i="1"/>
  <c r="D27" i="1"/>
  <c r="F27" i="1"/>
  <c r="I27" i="1" l="1"/>
  <c r="A32" i="1"/>
  <c r="C31" i="1"/>
  <c r="B31" i="1"/>
  <c r="G27" i="1"/>
  <c r="J27" i="1" l="1"/>
  <c r="H27" i="1"/>
  <c r="C32" i="1"/>
  <c r="A33" i="1"/>
  <c r="B32" i="1"/>
  <c r="F28" i="1" l="1"/>
  <c r="D28" i="1"/>
  <c r="A34" i="1"/>
  <c r="C33" i="1"/>
  <c r="B33" i="1"/>
  <c r="I28" i="1" l="1"/>
  <c r="A35" i="1"/>
  <c r="C34" i="1"/>
  <c r="B34" i="1"/>
  <c r="G28" i="1"/>
  <c r="A36" i="1" l="1"/>
  <c r="C35" i="1"/>
  <c r="B35" i="1"/>
  <c r="J28" i="1"/>
  <c r="H28" i="1"/>
  <c r="C36" i="1" l="1"/>
  <c r="A37" i="1"/>
  <c r="B36" i="1"/>
  <c r="D29" i="1"/>
  <c r="F29" i="1"/>
  <c r="I29" i="1" l="1"/>
  <c r="A38" i="1"/>
  <c r="C37" i="1"/>
  <c r="B37" i="1"/>
  <c r="G29" i="1"/>
  <c r="A39" i="1" l="1"/>
  <c r="C38" i="1"/>
  <c r="B38" i="1"/>
  <c r="J29" i="1"/>
  <c r="H29" i="1"/>
  <c r="A40" i="1" l="1"/>
  <c r="C39" i="1"/>
  <c r="B39" i="1"/>
  <c r="D30" i="1"/>
  <c r="F30" i="1"/>
  <c r="I30" i="1" l="1"/>
  <c r="G30" i="1"/>
  <c r="C40" i="1"/>
  <c r="A41" i="1"/>
  <c r="B40" i="1"/>
  <c r="A42" i="1" l="1"/>
  <c r="C41" i="1"/>
  <c r="B41" i="1"/>
  <c r="J30" i="1"/>
  <c r="H30" i="1"/>
  <c r="A43" i="1" l="1"/>
  <c r="C42" i="1"/>
  <c r="B42" i="1"/>
  <c r="D31" i="1"/>
  <c r="F31" i="1"/>
  <c r="I31" i="1" l="1"/>
  <c r="A44" i="1"/>
  <c r="C43" i="1"/>
  <c r="B43" i="1"/>
  <c r="G31" i="1"/>
  <c r="C44" i="1" l="1"/>
  <c r="A45" i="1"/>
  <c r="B44" i="1"/>
  <c r="J31" i="1"/>
  <c r="H31" i="1"/>
  <c r="A46" i="1" l="1"/>
  <c r="C45" i="1"/>
  <c r="B45" i="1"/>
  <c r="F32" i="1"/>
  <c r="D32" i="1"/>
  <c r="G32" i="1" l="1"/>
  <c r="J32" i="1" s="1"/>
  <c r="A47" i="1"/>
  <c r="C46" i="1"/>
  <c r="B46" i="1"/>
  <c r="I32" i="1"/>
  <c r="H32" i="1" l="1"/>
  <c r="D33" i="1" s="1"/>
  <c r="A48" i="1"/>
  <c r="C47" i="1"/>
  <c r="B47" i="1"/>
  <c r="F33" i="1" l="1"/>
  <c r="I33" i="1" s="1"/>
  <c r="C48" i="1"/>
  <c r="A49" i="1"/>
  <c r="B48" i="1"/>
  <c r="G33" i="1" l="1"/>
  <c r="J33" i="1" s="1"/>
  <c r="A50" i="1"/>
  <c r="C49" i="1"/>
  <c r="B49" i="1"/>
  <c r="H33" i="1" l="1"/>
  <c r="F34" i="1" s="1"/>
  <c r="A51" i="1"/>
  <c r="C50" i="1"/>
  <c r="B50" i="1"/>
  <c r="D34" i="1" l="1"/>
  <c r="G34" i="1" s="1"/>
  <c r="H34" i="1" s="1"/>
  <c r="I34" i="1"/>
  <c r="A52" i="1"/>
  <c r="C51" i="1"/>
  <c r="B51" i="1"/>
  <c r="J34" i="1" l="1"/>
  <c r="D35" i="1"/>
  <c r="F35" i="1"/>
  <c r="C52" i="1"/>
  <c r="A53" i="1"/>
  <c r="B52" i="1"/>
  <c r="I35" i="1" l="1"/>
  <c r="A54" i="1"/>
  <c r="C53" i="1"/>
  <c r="B53" i="1"/>
  <c r="G35" i="1"/>
  <c r="A55" i="1" l="1"/>
  <c r="C54" i="1"/>
  <c r="B54" i="1"/>
  <c r="J35" i="1"/>
  <c r="H35" i="1"/>
  <c r="A56" i="1" l="1"/>
  <c r="C55" i="1"/>
  <c r="B55" i="1"/>
  <c r="D36" i="1"/>
  <c r="F36" i="1"/>
  <c r="G36" i="1" l="1"/>
  <c r="H36" i="1" s="1"/>
  <c r="D37" i="1" s="1"/>
  <c r="I36" i="1"/>
  <c r="C56" i="1"/>
  <c r="A57" i="1"/>
  <c r="B56" i="1"/>
  <c r="F37" i="1" l="1"/>
  <c r="G37" i="1" s="1"/>
  <c r="J37" i="1" s="1"/>
  <c r="J36" i="1"/>
  <c r="A58" i="1"/>
  <c r="C57" i="1"/>
  <c r="B57" i="1"/>
  <c r="I37" i="1" l="1"/>
  <c r="H37" i="1"/>
  <c r="D38" i="1" s="1"/>
  <c r="A59" i="1"/>
  <c r="C58" i="1"/>
  <c r="B58" i="1"/>
  <c r="F38" i="1" l="1"/>
  <c r="G38" i="1" s="1"/>
  <c r="A60" i="1"/>
  <c r="C59" i="1"/>
  <c r="B59" i="1"/>
  <c r="J38" i="1" l="1"/>
  <c r="H38" i="1"/>
  <c r="D39" i="1" s="1"/>
  <c r="I38" i="1"/>
  <c r="C60" i="1"/>
  <c r="A61" i="1"/>
  <c r="B60" i="1"/>
  <c r="F39" i="1" l="1"/>
  <c r="G39" i="1" s="1"/>
  <c r="A62" i="1"/>
  <c r="C61" i="1"/>
  <c r="B61" i="1"/>
  <c r="H39" i="1" l="1"/>
  <c r="D40" i="1" s="1"/>
  <c r="J39" i="1"/>
  <c r="I39" i="1"/>
  <c r="A63" i="1"/>
  <c r="C62" i="1"/>
  <c r="B62" i="1"/>
  <c r="F40" i="1" l="1"/>
  <c r="G40" i="1" s="1"/>
  <c r="A64" i="1"/>
  <c r="C63" i="1"/>
  <c r="B63" i="1"/>
  <c r="I40" i="1" l="1"/>
  <c r="J40" i="1"/>
  <c r="H40" i="1"/>
  <c r="C64" i="1"/>
  <c r="A65" i="1"/>
  <c r="B64" i="1"/>
  <c r="A66" i="1" l="1"/>
  <c r="C65" i="1"/>
  <c r="B65" i="1"/>
  <c r="F41" i="1"/>
  <c r="D41" i="1"/>
  <c r="G41" i="1" l="1"/>
  <c r="J41" i="1" s="1"/>
  <c r="A67" i="1"/>
  <c r="C66" i="1"/>
  <c r="B66" i="1"/>
  <c r="I41" i="1"/>
  <c r="H41" i="1" l="1"/>
  <c r="F42" i="1" s="1"/>
  <c r="A68" i="1"/>
  <c r="C67" i="1"/>
  <c r="B67" i="1"/>
  <c r="D42" i="1" l="1"/>
  <c r="G42" i="1" s="1"/>
  <c r="H42" i="1" s="1"/>
  <c r="I42" i="1"/>
  <c r="C68" i="1"/>
  <c r="A69" i="1"/>
  <c r="B68" i="1"/>
  <c r="J42" i="1" l="1"/>
  <c r="D43" i="1"/>
  <c r="F43" i="1"/>
  <c r="A70" i="1"/>
  <c r="C69" i="1"/>
  <c r="B69" i="1"/>
  <c r="I43" i="1" l="1"/>
  <c r="G43" i="1"/>
  <c r="A71" i="1"/>
  <c r="C70" i="1"/>
  <c r="B70" i="1"/>
  <c r="A72" i="1" l="1"/>
  <c r="C71" i="1"/>
  <c r="B71" i="1"/>
  <c r="J43" i="1"/>
  <c r="H43" i="1"/>
  <c r="D44" i="1" l="1"/>
  <c r="F44" i="1"/>
  <c r="C72" i="1"/>
  <c r="A73" i="1"/>
  <c r="B72" i="1"/>
  <c r="G44" i="1" l="1"/>
  <c r="J44" i="1" s="1"/>
  <c r="I44" i="1"/>
  <c r="A74" i="1"/>
  <c r="C73" i="1"/>
  <c r="B73" i="1"/>
  <c r="H44" i="1" l="1"/>
  <c r="D45" i="1" s="1"/>
  <c r="A75" i="1"/>
  <c r="C74" i="1"/>
  <c r="B74" i="1"/>
  <c r="F45" i="1" l="1"/>
  <c r="G45" i="1" s="1"/>
  <c r="A76" i="1"/>
  <c r="C75" i="1"/>
  <c r="B75" i="1"/>
  <c r="I45" i="1" l="1"/>
  <c r="J45" i="1"/>
  <c r="H45" i="1"/>
  <c r="C76" i="1"/>
  <c r="A77" i="1"/>
  <c r="B76" i="1"/>
  <c r="A78" i="1" l="1"/>
  <c r="C77" i="1"/>
  <c r="B77" i="1"/>
  <c r="D46" i="1"/>
  <c r="F46" i="1"/>
  <c r="A79" i="1" l="1"/>
  <c r="C78" i="1"/>
  <c r="B78" i="1"/>
  <c r="G46" i="1"/>
  <c r="I46" i="1"/>
  <c r="A80" i="1" l="1"/>
  <c r="C79" i="1"/>
  <c r="B79" i="1"/>
  <c r="J46" i="1"/>
  <c r="H46" i="1"/>
  <c r="D47" i="1" l="1"/>
  <c r="F47" i="1"/>
  <c r="C80" i="1"/>
  <c r="A81" i="1"/>
  <c r="B80" i="1"/>
  <c r="A82" i="1" l="1"/>
  <c r="C81" i="1"/>
  <c r="B81" i="1"/>
  <c r="I47" i="1"/>
  <c r="G47" i="1"/>
  <c r="J47" i="1" l="1"/>
  <c r="H47" i="1"/>
  <c r="A83" i="1"/>
  <c r="C82" i="1"/>
  <c r="B82" i="1"/>
  <c r="C83" i="1" l="1"/>
  <c r="A84" i="1"/>
  <c r="B83" i="1"/>
  <c r="F48" i="1"/>
  <c r="D48" i="1"/>
  <c r="G48" i="1" l="1"/>
  <c r="J48" i="1" s="1"/>
  <c r="C84" i="1"/>
  <c r="A85" i="1"/>
  <c r="B84" i="1"/>
  <c r="I48" i="1"/>
  <c r="H48" i="1" l="1"/>
  <c r="F49" i="1" s="1"/>
  <c r="A86" i="1"/>
  <c r="C85" i="1"/>
  <c r="B85" i="1"/>
  <c r="D49" i="1" l="1"/>
  <c r="G49" i="1" s="1"/>
  <c r="A87" i="1"/>
  <c r="C86" i="1"/>
  <c r="B86" i="1"/>
  <c r="I49" i="1"/>
  <c r="A88" i="1" l="1"/>
  <c r="C87" i="1"/>
  <c r="B87" i="1"/>
  <c r="J49" i="1"/>
  <c r="H49" i="1"/>
  <c r="C88" i="1" l="1"/>
  <c r="A89" i="1"/>
  <c r="B88" i="1"/>
  <c r="D50" i="1"/>
  <c r="F50" i="1"/>
  <c r="G50" i="1" l="1"/>
  <c r="J50" i="1" s="1"/>
  <c r="A90" i="1"/>
  <c r="C89" i="1"/>
  <c r="B89" i="1"/>
  <c r="I50" i="1"/>
  <c r="H50" i="1" l="1"/>
  <c r="F51" i="1" s="1"/>
  <c r="A91" i="1"/>
  <c r="C90" i="1"/>
  <c r="B90" i="1"/>
  <c r="D51" i="1" l="1"/>
  <c r="G51" i="1" s="1"/>
  <c r="C91" i="1"/>
  <c r="A92" i="1"/>
  <c r="B91" i="1"/>
  <c r="I51" i="1"/>
  <c r="J51" i="1" l="1"/>
  <c r="H51" i="1"/>
  <c r="F52" i="1" s="1"/>
  <c r="C92" i="1"/>
  <c r="A93" i="1"/>
  <c r="B92" i="1"/>
  <c r="D52" i="1" l="1"/>
  <c r="G52" i="1" s="1"/>
  <c r="A94" i="1"/>
  <c r="C93" i="1"/>
  <c r="B93" i="1"/>
  <c r="I52" i="1"/>
  <c r="H52" i="1" l="1"/>
  <c r="D53" i="1" s="1"/>
  <c r="J52" i="1"/>
  <c r="A95" i="1"/>
  <c r="C94" i="1"/>
  <c r="B94" i="1"/>
  <c r="F53" i="1" l="1"/>
  <c r="G53" i="1" s="1"/>
  <c r="A96" i="1"/>
  <c r="C95" i="1"/>
  <c r="B95" i="1"/>
  <c r="I53" i="1" l="1"/>
  <c r="C96" i="1"/>
  <c r="A97" i="1"/>
  <c r="B96" i="1"/>
  <c r="J53" i="1"/>
  <c r="H53" i="1"/>
  <c r="A98" i="1" l="1"/>
  <c r="C97" i="1"/>
  <c r="B97" i="1"/>
  <c r="F54" i="1"/>
  <c r="D54" i="1"/>
  <c r="G54" i="1" l="1"/>
  <c r="H54" i="1" s="1"/>
  <c r="I54" i="1"/>
  <c r="A99" i="1"/>
  <c r="C98" i="1"/>
  <c r="B98" i="1"/>
  <c r="J54" i="1" l="1"/>
  <c r="F55" i="1"/>
  <c r="D55" i="1"/>
  <c r="C99" i="1"/>
  <c r="A100" i="1"/>
  <c r="B99" i="1"/>
  <c r="C100" i="1" l="1"/>
  <c r="A101" i="1"/>
  <c r="B100" i="1"/>
  <c r="G55" i="1"/>
  <c r="I55" i="1"/>
  <c r="A102" i="1" l="1"/>
  <c r="C101" i="1"/>
  <c r="B101" i="1"/>
  <c r="J55" i="1"/>
  <c r="H55" i="1"/>
  <c r="A103" i="1" l="1"/>
  <c r="C102" i="1"/>
  <c r="B102" i="1"/>
  <c r="F56" i="1"/>
  <c r="D56" i="1"/>
  <c r="G56" i="1" l="1"/>
  <c r="H56" i="1" s="1"/>
  <c r="I56" i="1"/>
  <c r="A104" i="1"/>
  <c r="C103" i="1"/>
  <c r="B103" i="1"/>
  <c r="J56" i="1" l="1"/>
  <c r="F57" i="1"/>
  <c r="D57" i="1"/>
  <c r="C104" i="1"/>
  <c r="A105" i="1"/>
  <c r="B104" i="1"/>
  <c r="G57" i="1" l="1"/>
  <c r="H57" i="1" s="1"/>
  <c r="D58" i="1" s="1"/>
  <c r="I57" i="1"/>
  <c r="A106" i="1"/>
  <c r="C105" i="1"/>
  <c r="B105" i="1"/>
  <c r="J57" i="1" l="1"/>
  <c r="F58" i="1"/>
  <c r="G58" i="1" s="1"/>
  <c r="A107" i="1"/>
  <c r="C106" i="1"/>
  <c r="B106" i="1"/>
  <c r="I58" i="1" l="1"/>
  <c r="J58" i="1"/>
  <c r="H58" i="1"/>
  <c r="D59" i="1" s="1"/>
  <c r="C107" i="1"/>
  <c r="A108" i="1"/>
  <c r="B107" i="1"/>
  <c r="F59" i="1" l="1"/>
  <c r="I59" i="1" s="1"/>
  <c r="C108" i="1"/>
  <c r="A109" i="1"/>
  <c r="B108" i="1"/>
  <c r="G59" i="1" l="1"/>
  <c r="H59" i="1" s="1"/>
  <c r="A110" i="1"/>
  <c r="C109" i="1"/>
  <c r="B109" i="1"/>
  <c r="J59" i="1" l="1"/>
  <c r="A111" i="1"/>
  <c r="C110" i="1"/>
  <c r="B110" i="1"/>
  <c r="D60" i="1"/>
  <c r="F60" i="1"/>
  <c r="G60" i="1" l="1"/>
  <c r="J60" i="1" s="1"/>
  <c r="A112" i="1"/>
  <c r="C111" i="1"/>
  <c r="B111" i="1"/>
  <c r="I60" i="1"/>
  <c r="H60" i="1" l="1"/>
  <c r="D61" i="1" s="1"/>
  <c r="C112" i="1"/>
  <c r="A113" i="1"/>
  <c r="B112" i="1"/>
  <c r="F61" i="1" l="1"/>
  <c r="G61" i="1" s="1"/>
  <c r="J61" i="1" s="1"/>
  <c r="A114" i="1"/>
  <c r="C113" i="1"/>
  <c r="B113" i="1"/>
  <c r="I61" i="1" l="1"/>
  <c r="H61" i="1"/>
  <c r="F62" i="1" s="1"/>
  <c r="A115" i="1"/>
  <c r="C114" i="1"/>
  <c r="B114" i="1"/>
  <c r="D62" i="1" l="1"/>
  <c r="G62" i="1" s="1"/>
  <c r="C115" i="1"/>
  <c r="A116" i="1"/>
  <c r="B115" i="1"/>
  <c r="I62" i="1"/>
  <c r="H62" i="1" l="1"/>
  <c r="D63" i="1" s="1"/>
  <c r="J62" i="1"/>
  <c r="C116" i="1"/>
  <c r="A117" i="1"/>
  <c r="B116" i="1"/>
  <c r="F63" i="1" l="1"/>
  <c r="I63" i="1" s="1"/>
  <c r="A118" i="1"/>
  <c r="C117" i="1"/>
  <c r="B117" i="1"/>
  <c r="G63" i="1" l="1"/>
  <c r="J63" i="1" s="1"/>
  <c r="A119" i="1"/>
  <c r="C118" i="1"/>
  <c r="B118" i="1"/>
  <c r="H63" i="1" l="1"/>
  <c r="F64" i="1" s="1"/>
  <c r="I64" i="1" s="1"/>
  <c r="A120" i="1"/>
  <c r="C119" i="1"/>
  <c r="B119" i="1"/>
  <c r="D64" i="1" l="1"/>
  <c r="G64" i="1" s="1"/>
  <c r="H64" i="1" s="1"/>
  <c r="C120" i="1"/>
  <c r="A121" i="1"/>
  <c r="B120" i="1"/>
  <c r="J64" i="1" l="1"/>
  <c r="A122" i="1"/>
  <c r="C121" i="1"/>
  <c r="B121" i="1"/>
  <c r="F65" i="1"/>
  <c r="D65" i="1"/>
  <c r="C122" i="1" l="1"/>
  <c r="A123" i="1"/>
  <c r="B122" i="1"/>
  <c r="G65" i="1"/>
  <c r="I65" i="1"/>
  <c r="C123" i="1" l="1"/>
  <c r="A124" i="1"/>
  <c r="B123" i="1"/>
  <c r="J65" i="1"/>
  <c r="H65" i="1"/>
  <c r="C124" i="1" l="1"/>
  <c r="A125" i="1"/>
  <c r="B124" i="1"/>
  <c r="F66" i="1"/>
  <c r="D66" i="1"/>
  <c r="G66" i="1" l="1"/>
  <c r="I66" i="1"/>
  <c r="A126" i="1"/>
  <c r="C125" i="1"/>
  <c r="B125" i="1"/>
  <c r="C126" i="1" l="1"/>
  <c r="A127" i="1"/>
  <c r="B126" i="1"/>
  <c r="J66" i="1"/>
  <c r="H66" i="1"/>
  <c r="F67" i="1" l="1"/>
  <c r="D67" i="1"/>
  <c r="C127" i="1"/>
  <c r="A128" i="1"/>
  <c r="B127" i="1"/>
  <c r="G67" i="1" l="1"/>
  <c r="I67" i="1"/>
  <c r="C128" i="1"/>
  <c r="A129" i="1"/>
  <c r="B128" i="1"/>
  <c r="C129" i="1" l="1"/>
  <c r="A130" i="1"/>
  <c r="B129" i="1"/>
  <c r="J67" i="1"/>
  <c r="H67" i="1"/>
  <c r="C130" i="1" l="1"/>
  <c r="A131" i="1"/>
  <c r="B130" i="1"/>
  <c r="F68" i="1"/>
  <c r="D68" i="1"/>
  <c r="I68" i="1" l="1"/>
  <c r="C131" i="1"/>
  <c r="A132" i="1"/>
  <c r="B131" i="1"/>
  <c r="G68" i="1"/>
  <c r="J68" i="1" l="1"/>
  <c r="H68" i="1"/>
  <c r="C132" i="1"/>
  <c r="A133" i="1"/>
  <c r="B132" i="1"/>
  <c r="C133" i="1" l="1"/>
  <c r="A134" i="1"/>
  <c r="B133" i="1"/>
  <c r="F69" i="1"/>
  <c r="D69" i="1"/>
  <c r="C134" i="1" l="1"/>
  <c r="A135" i="1"/>
  <c r="B134" i="1"/>
  <c r="G69" i="1"/>
  <c r="I69" i="1"/>
  <c r="A136" i="1" l="1"/>
  <c r="C135" i="1"/>
  <c r="B135" i="1"/>
  <c r="J69" i="1"/>
  <c r="H69" i="1"/>
  <c r="F70" i="1" l="1"/>
  <c r="D70" i="1"/>
  <c r="C136" i="1"/>
  <c r="A137" i="1"/>
  <c r="B136" i="1"/>
  <c r="G70" i="1" l="1"/>
  <c r="I70" i="1"/>
  <c r="A138" i="1"/>
  <c r="C137" i="1"/>
  <c r="B137" i="1"/>
  <c r="C138" i="1" l="1"/>
  <c r="A139" i="1"/>
  <c r="B138" i="1"/>
  <c r="J70" i="1"/>
  <c r="H70" i="1"/>
  <c r="F71" i="1" l="1"/>
  <c r="D71" i="1"/>
  <c r="A140" i="1"/>
  <c r="C139" i="1"/>
  <c r="B139" i="1"/>
  <c r="A141" i="1" l="1"/>
  <c r="C140" i="1"/>
  <c r="B140" i="1"/>
  <c r="I71" i="1"/>
  <c r="G71" i="1"/>
  <c r="J71" i="1" l="1"/>
  <c r="H71" i="1"/>
  <c r="C141" i="1"/>
  <c r="A142" i="1"/>
  <c r="B141" i="1"/>
  <c r="F72" i="1" l="1"/>
  <c r="D72" i="1"/>
  <c r="C142" i="1"/>
  <c r="A143" i="1"/>
  <c r="B142" i="1"/>
  <c r="I72" i="1" l="1"/>
  <c r="G72" i="1"/>
  <c r="A144" i="1"/>
  <c r="C143" i="1"/>
  <c r="B143" i="1"/>
  <c r="J72" i="1" l="1"/>
  <c r="H72" i="1"/>
  <c r="A145" i="1"/>
  <c r="C144" i="1"/>
  <c r="B144" i="1"/>
  <c r="F73" i="1" l="1"/>
  <c r="D73" i="1"/>
  <c r="C145" i="1"/>
  <c r="A146" i="1"/>
  <c r="B145" i="1"/>
  <c r="G73" i="1" l="1"/>
  <c r="I73" i="1"/>
  <c r="C146" i="1"/>
  <c r="A147" i="1"/>
  <c r="B146" i="1"/>
  <c r="A148" i="1" l="1"/>
  <c r="C147" i="1"/>
  <c r="B147" i="1"/>
  <c r="J73" i="1"/>
  <c r="H73" i="1"/>
  <c r="A149" i="1" l="1"/>
  <c r="C148" i="1"/>
  <c r="B148" i="1"/>
  <c r="F74" i="1"/>
  <c r="D74" i="1"/>
  <c r="G74" i="1" l="1"/>
  <c r="H74" i="1" s="1"/>
  <c r="I74" i="1"/>
  <c r="C149" i="1"/>
  <c r="A150" i="1"/>
  <c r="B149" i="1"/>
  <c r="J74" i="1" l="1"/>
  <c r="D75" i="1"/>
  <c r="F75" i="1"/>
  <c r="C150" i="1"/>
  <c r="A151" i="1"/>
  <c r="B150" i="1"/>
  <c r="G75" i="1" l="1"/>
  <c r="I75" i="1"/>
  <c r="A152" i="1"/>
  <c r="C151" i="1"/>
  <c r="B151" i="1"/>
  <c r="A153" i="1" l="1"/>
  <c r="C152" i="1"/>
  <c r="B152" i="1"/>
  <c r="J75" i="1"/>
  <c r="H75" i="1"/>
  <c r="C153" i="1" l="1"/>
  <c r="A154" i="1"/>
  <c r="B153" i="1"/>
  <c r="F76" i="1"/>
  <c r="D76" i="1"/>
  <c r="C154" i="1" l="1"/>
  <c r="A155" i="1"/>
  <c r="B154" i="1"/>
  <c r="G76" i="1"/>
  <c r="I76" i="1"/>
  <c r="A156" i="1" l="1"/>
  <c r="C155" i="1"/>
  <c r="B155" i="1"/>
  <c r="J76" i="1"/>
  <c r="H76" i="1"/>
  <c r="F77" i="1" l="1"/>
  <c r="D77" i="1"/>
  <c r="A157" i="1"/>
  <c r="C156" i="1"/>
  <c r="B156" i="1"/>
  <c r="C157" i="1" l="1"/>
  <c r="A158" i="1"/>
  <c r="B157" i="1"/>
  <c r="I77" i="1"/>
  <c r="G77" i="1"/>
  <c r="C158" i="1" l="1"/>
  <c r="A159" i="1"/>
  <c r="B158" i="1"/>
  <c r="J77" i="1"/>
  <c r="H77" i="1"/>
  <c r="A160" i="1" l="1"/>
  <c r="C159" i="1"/>
  <c r="B159" i="1"/>
  <c r="F78" i="1"/>
  <c r="D78" i="1"/>
  <c r="A161" i="1" l="1"/>
  <c r="C160" i="1"/>
  <c r="B160" i="1"/>
  <c r="I78" i="1"/>
  <c r="G78" i="1"/>
  <c r="C161" i="1" l="1"/>
  <c r="A162" i="1"/>
  <c r="B161" i="1"/>
  <c r="J78" i="1"/>
  <c r="H78" i="1"/>
  <c r="F79" i="1" l="1"/>
  <c r="D79" i="1"/>
  <c r="C162" i="1"/>
  <c r="A163" i="1"/>
  <c r="B162" i="1"/>
  <c r="G79" i="1" l="1"/>
  <c r="I79" i="1"/>
  <c r="A164" i="1"/>
  <c r="C163" i="1"/>
  <c r="B163" i="1"/>
  <c r="A165" i="1" l="1"/>
  <c r="C164" i="1"/>
  <c r="B164" i="1"/>
  <c r="J79" i="1"/>
  <c r="H79" i="1"/>
  <c r="F80" i="1" l="1"/>
  <c r="D80" i="1"/>
  <c r="C165" i="1"/>
  <c r="A166" i="1"/>
  <c r="B165" i="1"/>
  <c r="I80" i="1" l="1"/>
  <c r="G80" i="1"/>
  <c r="C166" i="1"/>
  <c r="A167" i="1"/>
  <c r="B166" i="1"/>
  <c r="J80" i="1" l="1"/>
  <c r="H80" i="1"/>
  <c r="A168" i="1"/>
  <c r="C167" i="1"/>
  <c r="B167" i="1"/>
  <c r="F81" i="1" l="1"/>
  <c r="D81" i="1"/>
  <c r="A169" i="1"/>
  <c r="C168" i="1"/>
  <c r="B168" i="1"/>
  <c r="C169" i="1" l="1"/>
  <c r="A170" i="1"/>
  <c r="B169" i="1"/>
  <c r="G81" i="1"/>
  <c r="I81" i="1"/>
  <c r="C170" i="1" l="1"/>
  <c r="A171" i="1"/>
  <c r="B170" i="1"/>
  <c r="J81" i="1"/>
  <c r="H81" i="1"/>
  <c r="F82" i="1" l="1"/>
  <c r="D82" i="1"/>
  <c r="A172" i="1"/>
  <c r="C171" i="1"/>
  <c r="B171" i="1"/>
  <c r="G82" i="1" l="1"/>
  <c r="I82" i="1"/>
  <c r="A173" i="1"/>
  <c r="C172" i="1"/>
  <c r="B172" i="1"/>
  <c r="J82" i="1" l="1"/>
  <c r="H82" i="1"/>
  <c r="C173" i="1"/>
  <c r="A174" i="1"/>
  <c r="B173" i="1"/>
  <c r="F83" i="1" l="1"/>
  <c r="D83" i="1"/>
  <c r="C174" i="1"/>
  <c r="A175" i="1"/>
  <c r="B174" i="1"/>
  <c r="I83" i="1" l="1"/>
  <c r="G83" i="1"/>
  <c r="A176" i="1"/>
  <c r="C175" i="1"/>
  <c r="B175" i="1"/>
  <c r="J83" i="1" l="1"/>
  <c r="H83" i="1"/>
  <c r="A177" i="1"/>
  <c r="C176" i="1"/>
  <c r="B176" i="1"/>
  <c r="F84" i="1" l="1"/>
  <c r="D84" i="1"/>
  <c r="C177" i="1"/>
  <c r="A178" i="1"/>
  <c r="B177" i="1"/>
  <c r="G84" i="1" l="1"/>
  <c r="C178" i="1"/>
  <c r="A179" i="1"/>
  <c r="B178" i="1"/>
  <c r="I84" i="1"/>
  <c r="J84" i="1" l="1"/>
  <c r="H84" i="1"/>
  <c r="A180" i="1"/>
  <c r="C179" i="1"/>
  <c r="B179" i="1"/>
  <c r="F85" i="1" l="1"/>
  <c r="D85" i="1"/>
  <c r="A181" i="1"/>
  <c r="C180" i="1"/>
  <c r="B180" i="1"/>
  <c r="I85" i="1" l="1"/>
  <c r="G85" i="1"/>
  <c r="C181" i="1"/>
  <c r="A182" i="1"/>
  <c r="B181" i="1"/>
  <c r="J85" i="1" l="1"/>
  <c r="H85" i="1"/>
  <c r="C182" i="1"/>
  <c r="A183" i="1"/>
  <c r="B182" i="1"/>
  <c r="F86" i="1" l="1"/>
  <c r="D86" i="1"/>
  <c r="A184" i="1"/>
  <c r="C183" i="1"/>
  <c r="B183" i="1"/>
  <c r="G86" i="1" l="1"/>
  <c r="I86" i="1"/>
  <c r="A185" i="1"/>
  <c r="C184" i="1"/>
  <c r="B184" i="1"/>
  <c r="J86" i="1" l="1"/>
  <c r="H86" i="1"/>
  <c r="C185" i="1"/>
  <c r="A186" i="1"/>
  <c r="B185" i="1"/>
  <c r="C186" i="1" l="1"/>
  <c r="A187" i="1"/>
  <c r="B186" i="1"/>
  <c r="D87" i="1"/>
  <c r="F87" i="1"/>
  <c r="A188" i="1" l="1"/>
  <c r="C187" i="1"/>
  <c r="B187" i="1"/>
  <c r="G87" i="1"/>
  <c r="I87" i="1"/>
  <c r="A189" i="1" l="1"/>
  <c r="C188" i="1"/>
  <c r="B188" i="1"/>
  <c r="J87" i="1"/>
  <c r="H87" i="1"/>
  <c r="C189" i="1" l="1"/>
  <c r="A190" i="1"/>
  <c r="B189" i="1"/>
  <c r="F88" i="1"/>
  <c r="D88" i="1"/>
  <c r="C190" i="1" l="1"/>
  <c r="A191" i="1"/>
  <c r="B190" i="1"/>
  <c r="G88" i="1"/>
  <c r="I88" i="1"/>
  <c r="A192" i="1" l="1"/>
  <c r="C191" i="1"/>
  <c r="B191" i="1"/>
  <c r="J88" i="1"/>
  <c r="H88" i="1"/>
  <c r="F89" i="1" l="1"/>
  <c r="D89" i="1"/>
  <c r="A193" i="1"/>
  <c r="C192" i="1"/>
  <c r="B192" i="1"/>
  <c r="C193" i="1" l="1"/>
  <c r="B193" i="1"/>
  <c r="A194" i="1"/>
  <c r="G89" i="1"/>
  <c r="I89" i="1"/>
  <c r="J89" i="1" l="1"/>
  <c r="H89" i="1"/>
  <c r="C194" i="1"/>
  <c r="A195" i="1"/>
  <c r="B194" i="1"/>
  <c r="C195" i="1" l="1"/>
  <c r="A196" i="1"/>
  <c r="B195" i="1"/>
  <c r="F90" i="1"/>
  <c r="D90" i="1"/>
  <c r="A197" i="1" l="1"/>
  <c r="C196" i="1"/>
  <c r="B196" i="1"/>
  <c r="G90" i="1"/>
  <c r="I90" i="1"/>
  <c r="J90" i="1" l="1"/>
  <c r="H90" i="1"/>
  <c r="C197" i="1"/>
  <c r="A198" i="1"/>
  <c r="B197" i="1"/>
  <c r="C198" i="1" l="1"/>
  <c r="A199" i="1"/>
  <c r="B198" i="1"/>
  <c r="F91" i="1"/>
  <c r="D91" i="1"/>
  <c r="G91" i="1" l="1"/>
  <c r="C199" i="1"/>
  <c r="A200" i="1"/>
  <c r="B199" i="1"/>
  <c r="I91" i="1"/>
  <c r="J91" i="1" l="1"/>
  <c r="H91" i="1"/>
  <c r="A201" i="1"/>
  <c r="C200" i="1"/>
  <c r="B200" i="1"/>
  <c r="C201" i="1" l="1"/>
  <c r="A202" i="1"/>
  <c r="B201" i="1"/>
  <c r="F92" i="1"/>
  <c r="D92" i="1"/>
  <c r="G92" i="1" l="1"/>
  <c r="C202" i="1"/>
  <c r="A203" i="1"/>
  <c r="B202" i="1"/>
  <c r="I92" i="1"/>
  <c r="J92" i="1" l="1"/>
  <c r="H92" i="1"/>
  <c r="C203" i="1"/>
  <c r="A204" i="1"/>
  <c r="B203" i="1"/>
  <c r="A205" i="1" l="1"/>
  <c r="C204" i="1"/>
  <c r="B204" i="1"/>
  <c r="F93" i="1"/>
  <c r="D93" i="1"/>
  <c r="G93" i="1" l="1"/>
  <c r="I93" i="1"/>
  <c r="C205" i="1"/>
  <c r="A206" i="1"/>
  <c r="B205" i="1"/>
  <c r="C206" i="1" l="1"/>
  <c r="A207" i="1"/>
  <c r="B206" i="1"/>
  <c r="J93" i="1"/>
  <c r="H93" i="1"/>
  <c r="A208" i="1" l="1"/>
  <c r="C207" i="1"/>
  <c r="B207" i="1"/>
  <c r="F94" i="1"/>
  <c r="D94" i="1"/>
  <c r="G94" i="1" l="1"/>
  <c r="I94" i="1"/>
  <c r="A209" i="1"/>
  <c r="C208" i="1"/>
  <c r="B208" i="1"/>
  <c r="A210" i="1" l="1"/>
  <c r="C209" i="1"/>
  <c r="B209" i="1"/>
  <c r="J94" i="1"/>
  <c r="H94" i="1"/>
  <c r="F95" i="1" l="1"/>
  <c r="D95" i="1"/>
  <c r="A211" i="1"/>
  <c r="C210" i="1"/>
  <c r="B210" i="1"/>
  <c r="A212" i="1" l="1"/>
  <c r="C211" i="1"/>
  <c r="B211" i="1"/>
  <c r="I95" i="1"/>
  <c r="G95" i="1"/>
  <c r="A213" i="1" l="1"/>
  <c r="C212" i="1"/>
  <c r="B212" i="1"/>
  <c r="J95" i="1"/>
  <c r="H95" i="1"/>
  <c r="A214" i="1" l="1"/>
  <c r="C213" i="1"/>
  <c r="B213" i="1"/>
  <c r="F96" i="1"/>
  <c r="D96" i="1"/>
  <c r="G96" i="1" l="1"/>
  <c r="I96" i="1"/>
  <c r="A215" i="1"/>
  <c r="C214" i="1"/>
  <c r="B214" i="1"/>
  <c r="A216" i="1" l="1"/>
  <c r="C215" i="1"/>
  <c r="B215" i="1"/>
  <c r="J96" i="1"/>
  <c r="H96" i="1"/>
  <c r="F97" i="1" l="1"/>
  <c r="D97" i="1"/>
  <c r="A217" i="1"/>
  <c r="C216" i="1"/>
  <c r="B216" i="1"/>
  <c r="A218" i="1" l="1"/>
  <c r="C217" i="1"/>
  <c r="B217" i="1"/>
  <c r="G97" i="1"/>
  <c r="I97" i="1"/>
  <c r="J97" i="1" l="1"/>
  <c r="H97" i="1"/>
  <c r="C218" i="1"/>
  <c r="A219" i="1"/>
  <c r="B218" i="1"/>
  <c r="A220" i="1" l="1"/>
  <c r="C219" i="1"/>
  <c r="B219" i="1"/>
  <c r="F98" i="1"/>
  <c r="D98" i="1"/>
  <c r="G98" i="1" l="1"/>
  <c r="J98" i="1" s="1"/>
  <c r="I98" i="1"/>
  <c r="A221" i="1"/>
  <c r="C220" i="1"/>
  <c r="B220" i="1"/>
  <c r="H98" i="1" l="1"/>
  <c r="F99" i="1" s="1"/>
  <c r="I99" i="1" s="1"/>
  <c r="A222" i="1"/>
  <c r="C221" i="1"/>
  <c r="B221" i="1"/>
  <c r="D99" i="1" l="1"/>
  <c r="G99" i="1" s="1"/>
  <c r="H99" i="1" s="1"/>
  <c r="A223" i="1"/>
  <c r="C222" i="1"/>
  <c r="B222" i="1"/>
  <c r="J99" i="1" l="1"/>
  <c r="A224" i="1"/>
  <c r="C223" i="1"/>
  <c r="B223" i="1"/>
  <c r="F100" i="1"/>
  <c r="D100" i="1"/>
  <c r="I100" i="1" l="1"/>
  <c r="A225" i="1"/>
  <c r="C224" i="1"/>
  <c r="B224" i="1"/>
  <c r="G100" i="1"/>
  <c r="A226" i="1" l="1"/>
  <c r="C225" i="1"/>
  <c r="B225" i="1"/>
  <c r="J100" i="1"/>
  <c r="H100" i="1"/>
  <c r="A227" i="1" l="1"/>
  <c r="C226" i="1"/>
  <c r="B226" i="1"/>
  <c r="F101" i="1"/>
  <c r="D101" i="1"/>
  <c r="I101" i="1" l="1"/>
  <c r="G101" i="1"/>
  <c r="A228" i="1"/>
  <c r="C227" i="1"/>
  <c r="B227" i="1"/>
  <c r="J101" i="1" l="1"/>
  <c r="H101" i="1"/>
  <c r="A229" i="1"/>
  <c r="C228" i="1"/>
  <c r="B228" i="1"/>
  <c r="F102" i="1" l="1"/>
  <c r="D102" i="1"/>
  <c r="A230" i="1"/>
  <c r="C229" i="1"/>
  <c r="B229" i="1"/>
  <c r="I102" i="1" l="1"/>
  <c r="A231" i="1"/>
  <c r="C230" i="1"/>
  <c r="B230" i="1"/>
  <c r="G102" i="1"/>
  <c r="J102" i="1" l="1"/>
  <c r="H102" i="1"/>
  <c r="A232" i="1"/>
  <c r="C231" i="1"/>
  <c r="B231" i="1"/>
  <c r="A233" i="1" l="1"/>
  <c r="C232" i="1"/>
  <c r="B232" i="1"/>
  <c r="F103" i="1"/>
  <c r="D103" i="1"/>
  <c r="I103" i="1" l="1"/>
  <c r="G103" i="1"/>
  <c r="A234" i="1"/>
  <c r="C233" i="1"/>
  <c r="B233" i="1"/>
  <c r="C234" i="1" l="1"/>
  <c r="A235" i="1"/>
  <c r="B234" i="1"/>
  <c r="J103" i="1"/>
  <c r="H103" i="1"/>
  <c r="A236" i="1" l="1"/>
  <c r="C235" i="1"/>
  <c r="B235" i="1"/>
  <c r="F104" i="1"/>
  <c r="D104" i="1"/>
  <c r="I104" i="1" l="1"/>
  <c r="G104" i="1"/>
  <c r="A237" i="1"/>
  <c r="C236" i="1"/>
  <c r="B236" i="1"/>
  <c r="A238" i="1" l="1"/>
  <c r="C237" i="1"/>
  <c r="B237" i="1"/>
  <c r="J104" i="1"/>
  <c r="H104" i="1"/>
  <c r="F105" i="1" l="1"/>
  <c r="D105" i="1"/>
  <c r="A239" i="1"/>
  <c r="C238" i="1"/>
  <c r="B238" i="1"/>
  <c r="I105" i="1" l="1"/>
  <c r="A240" i="1"/>
  <c r="C239" i="1"/>
  <c r="B239" i="1"/>
  <c r="G105" i="1"/>
  <c r="J105" i="1" l="1"/>
  <c r="H105" i="1"/>
  <c r="A241" i="1"/>
  <c r="C240" i="1"/>
  <c r="B240" i="1"/>
  <c r="A242" i="1" l="1"/>
  <c r="C241" i="1"/>
  <c r="B241" i="1"/>
  <c r="F106" i="1"/>
  <c r="D106" i="1"/>
  <c r="I106" i="1" l="1"/>
  <c r="G106" i="1"/>
  <c r="A243" i="1"/>
  <c r="C242" i="1"/>
  <c r="B242" i="1"/>
  <c r="A244" i="1" l="1"/>
  <c r="C243" i="1"/>
  <c r="B243" i="1"/>
  <c r="J106" i="1"/>
  <c r="H106" i="1"/>
  <c r="F107" i="1" l="1"/>
  <c r="D107" i="1"/>
  <c r="A245" i="1"/>
  <c r="C244" i="1"/>
  <c r="B244" i="1"/>
  <c r="I107" i="1" l="1"/>
  <c r="A246" i="1"/>
  <c r="C245" i="1"/>
  <c r="B245" i="1"/>
  <c r="G107" i="1"/>
  <c r="J107" i="1" l="1"/>
  <c r="H107" i="1"/>
  <c r="A247" i="1"/>
  <c r="C246" i="1"/>
  <c r="B246" i="1"/>
  <c r="A248" i="1" l="1"/>
  <c r="C247" i="1"/>
  <c r="B247" i="1"/>
  <c r="F108" i="1"/>
  <c r="D108" i="1"/>
  <c r="I108" i="1" l="1"/>
  <c r="A249" i="1"/>
  <c r="C248" i="1"/>
  <c r="B248" i="1"/>
  <c r="G108" i="1"/>
  <c r="J108" i="1" l="1"/>
  <c r="H108" i="1"/>
  <c r="A250" i="1"/>
  <c r="C249" i="1"/>
  <c r="B249" i="1"/>
  <c r="C250" i="1" l="1"/>
  <c r="A251" i="1"/>
  <c r="B250" i="1"/>
  <c r="F109" i="1"/>
  <c r="D109" i="1"/>
  <c r="I109" i="1" l="1"/>
  <c r="A252" i="1"/>
  <c r="C251" i="1"/>
  <c r="B251" i="1"/>
  <c r="G109" i="1"/>
  <c r="J109" i="1" l="1"/>
  <c r="H109" i="1"/>
  <c r="A253" i="1"/>
  <c r="C252" i="1"/>
  <c r="B252" i="1"/>
  <c r="F110" i="1" l="1"/>
  <c r="D110" i="1"/>
  <c r="A254" i="1"/>
  <c r="C253" i="1"/>
  <c r="B253" i="1"/>
  <c r="I110" i="1" l="1"/>
  <c r="A255" i="1"/>
  <c r="C254" i="1"/>
  <c r="B254" i="1"/>
  <c r="G110" i="1"/>
  <c r="J110" i="1" l="1"/>
  <c r="H110" i="1"/>
  <c r="A256" i="1"/>
  <c r="C255" i="1"/>
  <c r="B255" i="1"/>
  <c r="D111" i="1" l="1"/>
  <c r="F111" i="1"/>
  <c r="A257" i="1"/>
  <c r="C256" i="1"/>
  <c r="B256" i="1"/>
  <c r="I111" i="1" l="1"/>
  <c r="G111" i="1"/>
  <c r="A258" i="1"/>
  <c r="C257" i="1"/>
  <c r="B257" i="1"/>
  <c r="J111" i="1" l="1"/>
  <c r="H111" i="1"/>
  <c r="A259" i="1"/>
  <c r="C258" i="1"/>
  <c r="B258" i="1"/>
  <c r="A260" i="1" l="1"/>
  <c r="C259" i="1"/>
  <c r="B259" i="1"/>
  <c r="F112" i="1"/>
  <c r="D112" i="1"/>
  <c r="I112" i="1" l="1"/>
  <c r="G112" i="1"/>
  <c r="A261" i="1"/>
  <c r="C260" i="1"/>
  <c r="B260" i="1"/>
  <c r="A262" i="1" l="1"/>
  <c r="C261" i="1"/>
  <c r="B261" i="1"/>
  <c r="J112" i="1"/>
  <c r="H112" i="1"/>
  <c r="A263" i="1" l="1"/>
  <c r="C262" i="1"/>
  <c r="B262" i="1"/>
  <c r="F113" i="1"/>
  <c r="D113" i="1"/>
  <c r="I113" i="1" l="1"/>
  <c r="A264" i="1"/>
  <c r="C263" i="1"/>
  <c r="B263" i="1"/>
  <c r="G113" i="1"/>
  <c r="J113" i="1" l="1"/>
  <c r="H113" i="1"/>
  <c r="A265" i="1"/>
  <c r="C264" i="1"/>
  <c r="B264" i="1"/>
  <c r="A266" i="1" l="1"/>
  <c r="C265" i="1"/>
  <c r="B265" i="1"/>
  <c r="F114" i="1"/>
  <c r="D114" i="1"/>
  <c r="I114" i="1" l="1"/>
  <c r="G114" i="1"/>
  <c r="C266" i="1"/>
  <c r="A267" i="1"/>
  <c r="B266" i="1"/>
  <c r="A268" i="1" l="1"/>
  <c r="C267" i="1"/>
  <c r="B267" i="1"/>
  <c r="J114" i="1"/>
  <c r="H114" i="1"/>
  <c r="F115" i="1" l="1"/>
  <c r="D115" i="1"/>
  <c r="A269" i="1"/>
  <c r="C268" i="1"/>
  <c r="B268" i="1"/>
  <c r="I115" i="1" l="1"/>
  <c r="G115" i="1"/>
  <c r="A270" i="1"/>
  <c r="C269" i="1"/>
  <c r="B269" i="1"/>
  <c r="A271" i="1" l="1"/>
  <c r="C270" i="1"/>
  <c r="B270" i="1"/>
  <c r="J115" i="1"/>
  <c r="H115" i="1"/>
  <c r="F116" i="1" l="1"/>
  <c r="D116" i="1"/>
  <c r="A272" i="1"/>
  <c r="C271" i="1"/>
  <c r="B271" i="1"/>
  <c r="I116" i="1" l="1"/>
  <c r="A273" i="1"/>
  <c r="C272" i="1"/>
  <c r="B272" i="1"/>
  <c r="G116" i="1"/>
  <c r="J116" i="1" l="1"/>
  <c r="H116" i="1"/>
  <c r="A274" i="1"/>
  <c r="C273" i="1"/>
  <c r="B273" i="1"/>
  <c r="A275" i="1" l="1"/>
  <c r="C274" i="1"/>
  <c r="B274" i="1"/>
  <c r="F117" i="1"/>
  <c r="D117" i="1"/>
  <c r="I117" i="1" l="1"/>
  <c r="G117" i="1"/>
  <c r="A276" i="1"/>
  <c r="C275" i="1"/>
  <c r="B275" i="1"/>
  <c r="A277" i="1" l="1"/>
  <c r="C276" i="1"/>
  <c r="B276" i="1"/>
  <c r="J117" i="1"/>
  <c r="H117" i="1"/>
  <c r="F118" i="1" l="1"/>
  <c r="D118" i="1"/>
  <c r="A278" i="1"/>
  <c r="C277" i="1"/>
  <c r="B277" i="1"/>
  <c r="I118" i="1" l="1"/>
  <c r="A279" i="1"/>
  <c r="C278" i="1"/>
  <c r="B278" i="1"/>
  <c r="G118" i="1"/>
  <c r="J118" i="1" l="1"/>
  <c r="H118" i="1"/>
  <c r="A280" i="1"/>
  <c r="C279" i="1"/>
  <c r="B279" i="1"/>
  <c r="A281" i="1" l="1"/>
  <c r="C280" i="1"/>
  <c r="B280" i="1"/>
  <c r="F119" i="1"/>
  <c r="D119" i="1"/>
  <c r="I119" i="1" l="1"/>
  <c r="G119" i="1"/>
  <c r="A282" i="1"/>
  <c r="B281" i="1"/>
  <c r="C281" i="1"/>
  <c r="J119" i="1" l="1"/>
  <c r="H119" i="1"/>
  <c r="A283" i="1"/>
  <c r="C282" i="1"/>
  <c r="B282" i="1"/>
  <c r="A284" i="1" l="1"/>
  <c r="C283" i="1"/>
  <c r="B283" i="1"/>
  <c r="F120" i="1"/>
  <c r="D120" i="1"/>
  <c r="I120" i="1" l="1"/>
  <c r="G120" i="1"/>
  <c r="A285" i="1"/>
  <c r="C284" i="1"/>
  <c r="B284" i="1"/>
  <c r="J120" i="1" l="1"/>
  <c r="H120" i="1"/>
  <c r="A286" i="1"/>
  <c r="B285" i="1"/>
  <c r="C285" i="1"/>
  <c r="A287" i="1" l="1"/>
  <c r="C286" i="1"/>
  <c r="B286" i="1"/>
  <c r="F121" i="1"/>
  <c r="D121" i="1"/>
  <c r="I121" i="1" l="1"/>
  <c r="G121" i="1"/>
  <c r="A288" i="1"/>
  <c r="C287" i="1"/>
  <c r="B287" i="1"/>
  <c r="A289" i="1" l="1"/>
  <c r="C288" i="1"/>
  <c r="B288" i="1"/>
  <c r="J121" i="1"/>
  <c r="H121" i="1"/>
  <c r="A290" i="1" l="1"/>
  <c r="B289" i="1"/>
  <c r="C289" i="1"/>
  <c r="F122" i="1"/>
  <c r="D122" i="1"/>
  <c r="G122" i="1" l="1"/>
  <c r="H122" i="1" s="1"/>
  <c r="I122" i="1"/>
  <c r="A291" i="1"/>
  <c r="C290" i="1"/>
  <c r="B290" i="1"/>
  <c r="J122" i="1" l="1"/>
  <c r="A292" i="1"/>
  <c r="C291" i="1"/>
  <c r="B291" i="1"/>
  <c r="F123" i="1"/>
  <c r="D123" i="1"/>
  <c r="I123" i="1" l="1"/>
  <c r="G123" i="1"/>
  <c r="A293" i="1"/>
  <c r="C292" i="1"/>
  <c r="B292" i="1"/>
  <c r="A294" i="1" l="1"/>
  <c r="B293" i="1"/>
  <c r="C293" i="1"/>
  <c r="J123" i="1"/>
  <c r="H123" i="1"/>
  <c r="F124" i="1" l="1"/>
  <c r="D124" i="1"/>
  <c r="A295" i="1"/>
  <c r="C294" i="1"/>
  <c r="B294" i="1"/>
  <c r="I124" i="1" l="1"/>
  <c r="G124" i="1"/>
  <c r="A296" i="1"/>
  <c r="C295" i="1"/>
  <c r="B295" i="1"/>
  <c r="A297" i="1" l="1"/>
  <c r="C296" i="1"/>
  <c r="B296" i="1"/>
  <c r="J124" i="1"/>
  <c r="H124" i="1"/>
  <c r="F125" i="1" l="1"/>
  <c r="D125" i="1"/>
  <c r="A298" i="1"/>
  <c r="B297" i="1"/>
  <c r="C297" i="1"/>
  <c r="I125" i="1" l="1"/>
  <c r="G125" i="1"/>
  <c r="C298" i="1"/>
  <c r="A299" i="1"/>
  <c r="B298" i="1"/>
  <c r="A300" i="1" l="1"/>
  <c r="C299" i="1"/>
  <c r="B299" i="1"/>
  <c r="J125" i="1"/>
  <c r="H125" i="1"/>
  <c r="F126" i="1" l="1"/>
  <c r="D126" i="1"/>
  <c r="A301" i="1"/>
  <c r="C300" i="1"/>
  <c r="B300" i="1"/>
  <c r="I126" i="1" l="1"/>
  <c r="G126" i="1"/>
  <c r="A302" i="1"/>
  <c r="B301" i="1"/>
  <c r="C301" i="1"/>
  <c r="A303" i="1" l="1"/>
  <c r="C302" i="1"/>
  <c r="B302" i="1"/>
  <c r="J126" i="1"/>
  <c r="H126" i="1"/>
  <c r="A304" i="1" l="1"/>
  <c r="C303" i="1"/>
  <c r="B303" i="1"/>
  <c r="F127" i="1"/>
  <c r="D127" i="1"/>
  <c r="I127" i="1" l="1"/>
  <c r="G127" i="1"/>
  <c r="A305" i="1"/>
  <c r="C304" i="1"/>
  <c r="B304" i="1"/>
  <c r="A306" i="1" l="1"/>
  <c r="B305" i="1"/>
  <c r="C305" i="1"/>
  <c r="J127" i="1"/>
  <c r="H127" i="1"/>
  <c r="F128" i="1" l="1"/>
  <c r="D128" i="1"/>
  <c r="A307" i="1"/>
  <c r="C306" i="1"/>
  <c r="B306" i="1"/>
  <c r="I128" i="1" l="1"/>
  <c r="G128" i="1"/>
  <c r="A308" i="1"/>
  <c r="C307" i="1"/>
  <c r="B307" i="1"/>
  <c r="A309" i="1" l="1"/>
  <c r="C308" i="1"/>
  <c r="B308" i="1"/>
  <c r="J128" i="1"/>
  <c r="H128" i="1"/>
  <c r="F129" i="1" l="1"/>
  <c r="D129" i="1"/>
  <c r="A310" i="1"/>
  <c r="B309" i="1"/>
  <c r="C309" i="1"/>
  <c r="I129" i="1" l="1"/>
  <c r="A311" i="1"/>
  <c r="C310" i="1"/>
  <c r="B310" i="1"/>
  <c r="G129" i="1"/>
  <c r="J129" i="1" l="1"/>
  <c r="H129" i="1"/>
  <c r="A312" i="1"/>
  <c r="C311" i="1"/>
  <c r="B311" i="1"/>
  <c r="A313" i="1" l="1"/>
  <c r="C312" i="1"/>
  <c r="B312" i="1"/>
  <c r="F130" i="1"/>
  <c r="D130" i="1"/>
  <c r="I130" i="1" l="1"/>
  <c r="G130" i="1"/>
  <c r="A314" i="1"/>
  <c r="B313" i="1"/>
  <c r="C313" i="1"/>
  <c r="C314" i="1" l="1"/>
  <c r="A315" i="1"/>
  <c r="B314" i="1"/>
  <c r="J130" i="1"/>
  <c r="H130" i="1"/>
  <c r="A316" i="1" l="1"/>
  <c r="C315" i="1"/>
  <c r="B315" i="1"/>
  <c r="F131" i="1"/>
  <c r="D131" i="1"/>
  <c r="I131" i="1" l="1"/>
  <c r="G131" i="1"/>
  <c r="A317" i="1"/>
  <c r="C316" i="1"/>
  <c r="B316" i="1"/>
  <c r="A318" i="1" l="1"/>
  <c r="C317" i="1"/>
  <c r="B317" i="1"/>
  <c r="J131" i="1"/>
  <c r="H131" i="1"/>
  <c r="A319" i="1" l="1"/>
  <c r="C318" i="1"/>
  <c r="B318" i="1"/>
  <c r="F132" i="1"/>
  <c r="D132" i="1"/>
  <c r="I132" i="1" l="1"/>
  <c r="G132" i="1"/>
  <c r="A320" i="1"/>
  <c r="C319" i="1"/>
  <c r="B319" i="1"/>
  <c r="J132" i="1" l="1"/>
  <c r="H132" i="1"/>
  <c r="A321" i="1"/>
  <c r="C320" i="1"/>
  <c r="B320" i="1"/>
  <c r="A322" i="1" l="1"/>
  <c r="C321" i="1"/>
  <c r="B321" i="1"/>
  <c r="F133" i="1"/>
  <c r="D133" i="1"/>
  <c r="I133" i="1" l="1"/>
  <c r="G133" i="1"/>
  <c r="A323" i="1"/>
  <c r="C322" i="1"/>
  <c r="B322" i="1"/>
  <c r="J133" i="1" l="1"/>
  <c r="H133" i="1"/>
  <c r="A324" i="1"/>
  <c r="C323" i="1"/>
  <c r="B323" i="1"/>
  <c r="A325" i="1" l="1"/>
  <c r="C324" i="1"/>
  <c r="B324" i="1"/>
  <c r="F134" i="1"/>
  <c r="D134" i="1"/>
  <c r="G134" i="1" l="1"/>
  <c r="H134" i="1" s="1"/>
  <c r="I134" i="1"/>
  <c r="A326" i="1"/>
  <c r="C325" i="1"/>
  <c r="B325" i="1"/>
  <c r="J134" i="1" l="1"/>
  <c r="C326" i="1"/>
  <c r="A327" i="1"/>
  <c r="B326" i="1"/>
  <c r="F135" i="1"/>
  <c r="D135" i="1"/>
  <c r="I135" i="1" l="1"/>
  <c r="G135" i="1"/>
  <c r="A328" i="1"/>
  <c r="C327" i="1"/>
  <c r="B327" i="1"/>
  <c r="A329" i="1" l="1"/>
  <c r="C328" i="1"/>
  <c r="B328" i="1"/>
  <c r="J135" i="1"/>
  <c r="H135" i="1"/>
  <c r="A330" i="1" l="1"/>
  <c r="C329" i="1"/>
  <c r="B329" i="1"/>
  <c r="F136" i="1"/>
  <c r="D136" i="1"/>
  <c r="I136" i="1" l="1"/>
  <c r="G136" i="1"/>
  <c r="C330" i="1"/>
  <c r="A331" i="1"/>
  <c r="B330" i="1"/>
  <c r="A332" i="1" l="1"/>
  <c r="C331" i="1"/>
  <c r="B331" i="1"/>
  <c r="J136" i="1"/>
  <c r="H136" i="1"/>
  <c r="A333" i="1" l="1"/>
  <c r="C332" i="1"/>
  <c r="B332" i="1"/>
  <c r="F137" i="1"/>
  <c r="D137" i="1"/>
  <c r="I137" i="1" l="1"/>
  <c r="A334" i="1"/>
  <c r="C333" i="1"/>
  <c r="B333" i="1"/>
  <c r="G137" i="1"/>
  <c r="A335" i="1" l="1"/>
  <c r="C334" i="1"/>
  <c r="B334" i="1"/>
  <c r="J137" i="1"/>
  <c r="H137" i="1"/>
  <c r="F138" i="1" l="1"/>
  <c r="D138" i="1"/>
  <c r="A336" i="1"/>
  <c r="C335" i="1"/>
  <c r="B335" i="1"/>
  <c r="I138" i="1" l="1"/>
  <c r="A337" i="1"/>
  <c r="C336" i="1"/>
  <c r="B336" i="1"/>
  <c r="G138" i="1"/>
  <c r="J138" i="1" l="1"/>
  <c r="H138" i="1"/>
  <c r="A338" i="1"/>
  <c r="C337" i="1"/>
  <c r="B337" i="1"/>
  <c r="F139" i="1" l="1"/>
  <c r="D139" i="1"/>
  <c r="A339" i="1"/>
  <c r="C338" i="1"/>
  <c r="B338" i="1"/>
  <c r="I139" i="1" l="1"/>
  <c r="A340" i="1"/>
  <c r="C339" i="1"/>
  <c r="B339" i="1"/>
  <c r="G139" i="1"/>
  <c r="J139" i="1" l="1"/>
  <c r="H139" i="1"/>
  <c r="A341" i="1"/>
  <c r="C340" i="1"/>
  <c r="B340" i="1"/>
  <c r="A342" i="1" l="1"/>
  <c r="C341" i="1"/>
  <c r="B341" i="1"/>
  <c r="F140" i="1"/>
  <c r="D140" i="1"/>
  <c r="I140" i="1" l="1"/>
  <c r="G140" i="1"/>
  <c r="C342" i="1"/>
  <c r="A343" i="1"/>
  <c r="B342" i="1"/>
  <c r="A344" i="1" l="1"/>
  <c r="C343" i="1"/>
  <c r="B343" i="1"/>
  <c r="J140" i="1"/>
  <c r="H140" i="1"/>
  <c r="F141" i="1" l="1"/>
  <c r="D141" i="1"/>
  <c r="A345" i="1"/>
  <c r="C344" i="1"/>
  <c r="B344" i="1"/>
  <c r="I141" i="1" l="1"/>
  <c r="A346" i="1"/>
  <c r="C345" i="1"/>
  <c r="B345" i="1"/>
  <c r="G141" i="1"/>
  <c r="J141" i="1" l="1"/>
  <c r="H141" i="1"/>
  <c r="C346" i="1"/>
  <c r="A347" i="1"/>
  <c r="B346" i="1"/>
  <c r="A348" i="1" l="1"/>
  <c r="C347" i="1"/>
  <c r="B347" i="1"/>
  <c r="F142" i="1"/>
  <c r="D142" i="1"/>
  <c r="I142" i="1" l="1"/>
  <c r="A349" i="1"/>
  <c r="C348" i="1"/>
  <c r="B348" i="1"/>
  <c r="G142" i="1"/>
  <c r="J142" i="1" l="1"/>
  <c r="H142" i="1"/>
  <c r="A350" i="1"/>
  <c r="C349" i="1"/>
  <c r="B349" i="1"/>
  <c r="A351" i="1" l="1"/>
  <c r="C350" i="1"/>
  <c r="B350" i="1"/>
  <c r="F143" i="1"/>
  <c r="D143" i="1"/>
  <c r="I143" i="1" l="1"/>
  <c r="G143" i="1"/>
  <c r="A352" i="1"/>
  <c r="C351" i="1"/>
  <c r="B351" i="1"/>
  <c r="J143" i="1" l="1"/>
  <c r="H143" i="1"/>
  <c r="A353" i="1"/>
  <c r="C352" i="1"/>
  <c r="B352" i="1"/>
  <c r="A354" i="1" l="1"/>
  <c r="C353" i="1"/>
  <c r="B353" i="1"/>
  <c r="F144" i="1"/>
  <c r="D144" i="1"/>
  <c r="I144" i="1" l="1"/>
  <c r="G144" i="1"/>
  <c r="A355" i="1"/>
  <c r="C354" i="1"/>
  <c r="B354" i="1"/>
  <c r="A356" i="1" l="1"/>
  <c r="C355" i="1"/>
  <c r="B355" i="1"/>
  <c r="J144" i="1"/>
  <c r="H144" i="1"/>
  <c r="A357" i="1" l="1"/>
  <c r="C356" i="1"/>
  <c r="B356" i="1"/>
  <c r="F145" i="1"/>
  <c r="D145" i="1"/>
  <c r="I145" i="1" l="1"/>
  <c r="A358" i="1"/>
  <c r="C357" i="1"/>
  <c r="B357" i="1"/>
  <c r="G145" i="1"/>
  <c r="J145" i="1" l="1"/>
  <c r="H145" i="1"/>
  <c r="C358" i="1"/>
  <c r="A359" i="1"/>
  <c r="B358" i="1"/>
  <c r="A360" i="1" l="1"/>
  <c r="C359" i="1"/>
  <c r="B359" i="1"/>
  <c r="F146" i="1"/>
  <c r="D146" i="1"/>
  <c r="G146" i="1" l="1"/>
  <c r="H146" i="1" s="1"/>
  <c r="I146" i="1"/>
  <c r="A361" i="1"/>
  <c r="B360" i="1"/>
  <c r="C360" i="1"/>
  <c r="J146" i="1" l="1"/>
  <c r="A362" i="1"/>
  <c r="C361" i="1"/>
  <c r="B361" i="1"/>
  <c r="F147" i="1"/>
  <c r="D147" i="1"/>
  <c r="I147" i="1" l="1"/>
  <c r="G147" i="1"/>
  <c r="C362" i="1"/>
  <c r="A363" i="1"/>
  <c r="B362" i="1"/>
  <c r="A364" i="1" l="1"/>
  <c r="C363" i="1"/>
  <c r="B363" i="1"/>
  <c r="J147" i="1"/>
  <c r="H147" i="1"/>
  <c r="F148" i="1" l="1"/>
  <c r="D148" i="1"/>
  <c r="A365" i="1"/>
  <c r="C364" i="1"/>
  <c r="B364" i="1"/>
  <c r="I148" i="1" l="1"/>
  <c r="A366" i="1"/>
  <c r="C365" i="1"/>
  <c r="B365" i="1"/>
  <c r="G148" i="1"/>
  <c r="J148" i="1" l="1"/>
  <c r="H148" i="1"/>
  <c r="A367" i="1"/>
  <c r="C366" i="1"/>
  <c r="B366" i="1"/>
  <c r="A368" i="1" l="1"/>
  <c r="C367" i="1"/>
  <c r="B367" i="1"/>
  <c r="F149" i="1"/>
  <c r="D149" i="1"/>
  <c r="I149" i="1" l="1"/>
  <c r="A369" i="1"/>
  <c r="C368" i="1"/>
  <c r="B368" i="1"/>
  <c r="G149" i="1"/>
  <c r="J149" i="1" l="1"/>
  <c r="H149" i="1"/>
  <c r="A370" i="1"/>
  <c r="C369" i="1"/>
  <c r="B369" i="1"/>
  <c r="A371" i="1" l="1"/>
  <c r="C370" i="1"/>
  <c r="B370" i="1"/>
  <c r="F150" i="1"/>
  <c r="D150" i="1"/>
  <c r="I150" i="1" l="1"/>
  <c r="G150" i="1"/>
  <c r="A372" i="1"/>
  <c r="C371" i="1"/>
  <c r="B371" i="1"/>
  <c r="A373" i="1" l="1"/>
  <c r="C372" i="1"/>
  <c r="B372" i="1"/>
  <c r="J150" i="1"/>
  <c r="H150" i="1"/>
  <c r="F151" i="1" l="1"/>
  <c r="D151" i="1"/>
  <c r="A374" i="1"/>
  <c r="C373" i="1"/>
  <c r="B373" i="1"/>
  <c r="I151" i="1" l="1"/>
  <c r="C374" i="1"/>
  <c r="A375" i="1"/>
  <c r="B374" i="1"/>
  <c r="G151" i="1"/>
  <c r="A376" i="1" l="1"/>
  <c r="C375" i="1"/>
  <c r="B375" i="1"/>
  <c r="J151" i="1"/>
  <c r="H151" i="1"/>
  <c r="A377" i="1" l="1"/>
  <c r="C376" i="1"/>
  <c r="B376" i="1"/>
  <c r="F152" i="1"/>
  <c r="D152" i="1"/>
  <c r="I152" i="1" l="1"/>
  <c r="G152" i="1"/>
  <c r="A378" i="1"/>
  <c r="C377" i="1"/>
  <c r="B377" i="1"/>
  <c r="C378" i="1" l="1"/>
  <c r="A379" i="1"/>
  <c r="B378" i="1"/>
  <c r="J152" i="1"/>
  <c r="H152" i="1"/>
  <c r="A380" i="1" l="1"/>
  <c r="C379" i="1"/>
  <c r="B379" i="1"/>
  <c r="F153" i="1"/>
  <c r="D153" i="1"/>
  <c r="I153" i="1" l="1"/>
  <c r="A381" i="1"/>
  <c r="C380" i="1"/>
  <c r="B380" i="1"/>
  <c r="G153" i="1"/>
  <c r="A382" i="1" l="1"/>
  <c r="C381" i="1"/>
  <c r="B381" i="1"/>
  <c r="J153" i="1"/>
  <c r="H153" i="1"/>
  <c r="F154" i="1" l="1"/>
  <c r="D154" i="1"/>
  <c r="A383" i="1"/>
  <c r="C382" i="1"/>
  <c r="B382" i="1"/>
  <c r="I154" i="1" l="1"/>
  <c r="A384" i="1"/>
  <c r="C383" i="1"/>
  <c r="B383" i="1"/>
  <c r="G154" i="1"/>
  <c r="J154" i="1" l="1"/>
  <c r="H154" i="1"/>
  <c r="A385" i="1"/>
  <c r="C384" i="1"/>
  <c r="B384" i="1"/>
  <c r="A386" i="1" l="1"/>
  <c r="C385" i="1"/>
  <c r="B385" i="1"/>
  <c r="F155" i="1"/>
  <c r="D155" i="1"/>
  <c r="I155" i="1" l="1"/>
  <c r="G155" i="1"/>
  <c r="A387" i="1"/>
  <c r="C386" i="1"/>
  <c r="B386" i="1"/>
  <c r="A388" i="1" l="1"/>
  <c r="C387" i="1"/>
  <c r="B387" i="1"/>
  <c r="J155" i="1"/>
  <c r="H155" i="1"/>
  <c r="F156" i="1" l="1"/>
  <c r="D156" i="1"/>
  <c r="A389" i="1"/>
  <c r="C388" i="1"/>
  <c r="B388" i="1"/>
  <c r="I156" i="1" l="1"/>
  <c r="A390" i="1"/>
  <c r="C389" i="1"/>
  <c r="B389" i="1"/>
  <c r="G156" i="1"/>
  <c r="J156" i="1" l="1"/>
  <c r="H156" i="1"/>
  <c r="C390" i="1"/>
  <c r="A391" i="1"/>
  <c r="B390" i="1"/>
  <c r="A392" i="1" l="1"/>
  <c r="C391" i="1"/>
  <c r="B391" i="1"/>
  <c r="F157" i="1"/>
  <c r="D157" i="1"/>
  <c r="I157" i="1" l="1"/>
  <c r="A393" i="1"/>
  <c r="C392" i="1"/>
  <c r="B392" i="1"/>
  <c r="G157" i="1"/>
  <c r="J157" i="1" l="1"/>
  <c r="H157" i="1"/>
  <c r="A394" i="1"/>
  <c r="C393" i="1"/>
  <c r="B393" i="1"/>
  <c r="C394" i="1" l="1"/>
  <c r="A395" i="1"/>
  <c r="B394" i="1"/>
  <c r="F158" i="1"/>
  <c r="D158" i="1"/>
  <c r="I158" i="1" l="1"/>
  <c r="G158" i="1"/>
  <c r="H158" i="1" s="1"/>
  <c r="A396" i="1"/>
  <c r="C395" i="1"/>
  <c r="B395" i="1"/>
  <c r="J158" i="1" l="1"/>
  <c r="A397" i="1"/>
  <c r="C396" i="1"/>
  <c r="B396" i="1"/>
  <c r="F159" i="1"/>
  <c r="D159" i="1"/>
  <c r="I159" i="1" l="1"/>
  <c r="G159" i="1"/>
  <c r="A398" i="1"/>
  <c r="C397" i="1"/>
  <c r="B397" i="1"/>
  <c r="A399" i="1" l="1"/>
  <c r="C398" i="1"/>
  <c r="B398" i="1"/>
  <c r="J159" i="1"/>
  <c r="H159" i="1"/>
  <c r="F160" i="1" l="1"/>
  <c r="D160" i="1"/>
  <c r="A400" i="1"/>
  <c r="C399" i="1"/>
  <c r="B399" i="1"/>
  <c r="I160" i="1" l="1"/>
  <c r="A401" i="1"/>
  <c r="C400" i="1"/>
  <c r="B400" i="1"/>
  <c r="G160" i="1"/>
  <c r="J160" i="1" l="1"/>
  <c r="H160" i="1"/>
  <c r="A402" i="1"/>
  <c r="C401" i="1"/>
  <c r="B401" i="1"/>
  <c r="A403" i="1" l="1"/>
  <c r="C402" i="1"/>
  <c r="B402" i="1"/>
  <c r="F161" i="1"/>
  <c r="D161" i="1"/>
  <c r="I161" i="1" l="1"/>
  <c r="G161" i="1"/>
  <c r="A404" i="1"/>
  <c r="C403" i="1"/>
  <c r="B403" i="1"/>
  <c r="J161" i="1" l="1"/>
  <c r="H161" i="1"/>
  <c r="A405" i="1"/>
  <c r="C404" i="1"/>
  <c r="B404" i="1"/>
  <c r="A406" i="1" l="1"/>
  <c r="C405" i="1"/>
  <c r="B405" i="1"/>
  <c r="F162" i="1"/>
  <c r="D162" i="1"/>
  <c r="I162" i="1" l="1"/>
  <c r="G162" i="1"/>
  <c r="C406" i="1"/>
  <c r="A407" i="1"/>
  <c r="B406" i="1"/>
  <c r="A408" i="1" l="1"/>
  <c r="C407" i="1"/>
  <c r="B407" i="1"/>
  <c r="J162" i="1"/>
  <c r="H162" i="1"/>
  <c r="F163" i="1" l="1"/>
  <c r="D163" i="1"/>
  <c r="A409" i="1"/>
  <c r="C408" i="1"/>
  <c r="B408" i="1"/>
  <c r="I163" i="1" l="1"/>
  <c r="A410" i="1"/>
  <c r="C409" i="1"/>
  <c r="B409" i="1"/>
  <c r="G163" i="1"/>
  <c r="J163" i="1" l="1"/>
  <c r="H163" i="1"/>
  <c r="C410" i="1"/>
  <c r="A411" i="1"/>
  <c r="B410" i="1"/>
  <c r="A412" i="1" l="1"/>
  <c r="C411" i="1"/>
  <c r="B411" i="1"/>
  <c r="F164" i="1"/>
  <c r="D164" i="1"/>
  <c r="I164" i="1" l="1"/>
  <c r="G164" i="1"/>
  <c r="A413" i="1"/>
  <c r="C412" i="1"/>
  <c r="B412" i="1"/>
  <c r="A414" i="1" l="1"/>
  <c r="C413" i="1"/>
  <c r="B413" i="1"/>
  <c r="J164" i="1"/>
  <c r="H164" i="1"/>
  <c r="F165" i="1" l="1"/>
  <c r="D165" i="1"/>
  <c r="A415" i="1"/>
  <c r="C414" i="1"/>
  <c r="B414" i="1"/>
  <c r="I165" i="1" l="1"/>
  <c r="A416" i="1"/>
  <c r="C415" i="1"/>
  <c r="B415" i="1"/>
  <c r="G165" i="1"/>
  <c r="J165" i="1" l="1"/>
  <c r="H165" i="1"/>
  <c r="A417" i="1"/>
  <c r="C416" i="1"/>
  <c r="B416" i="1"/>
  <c r="A418" i="1" l="1"/>
  <c r="C417" i="1"/>
  <c r="B417" i="1"/>
  <c r="F166" i="1"/>
  <c r="D166" i="1"/>
  <c r="I166" i="1" l="1"/>
  <c r="G166" i="1"/>
  <c r="A419" i="1"/>
  <c r="C418" i="1"/>
  <c r="B418" i="1"/>
  <c r="A420" i="1" l="1"/>
  <c r="C419" i="1"/>
  <c r="B419" i="1"/>
  <c r="J166" i="1"/>
  <c r="H166" i="1"/>
  <c r="F167" i="1" l="1"/>
  <c r="D167" i="1"/>
  <c r="A421" i="1"/>
  <c r="C420" i="1"/>
  <c r="B420" i="1"/>
  <c r="I167" i="1" l="1"/>
  <c r="A422" i="1"/>
  <c r="C421" i="1"/>
  <c r="B421" i="1"/>
  <c r="G167" i="1"/>
  <c r="J167" i="1" l="1"/>
  <c r="H167" i="1"/>
  <c r="C422" i="1"/>
  <c r="A423" i="1"/>
  <c r="B422" i="1"/>
  <c r="A424" i="1" l="1"/>
  <c r="C423" i="1"/>
  <c r="B423" i="1"/>
  <c r="F168" i="1"/>
  <c r="D168" i="1"/>
  <c r="I168" i="1" l="1"/>
  <c r="G168" i="1"/>
  <c r="A425" i="1"/>
  <c r="C424" i="1"/>
  <c r="B424" i="1"/>
  <c r="A426" i="1" l="1"/>
  <c r="C425" i="1"/>
  <c r="B425" i="1"/>
  <c r="J168" i="1"/>
  <c r="H168" i="1"/>
  <c r="F169" i="1" l="1"/>
  <c r="D169" i="1"/>
  <c r="C426" i="1"/>
  <c r="A427" i="1"/>
  <c r="B426" i="1"/>
  <c r="I169" i="1" l="1"/>
  <c r="A428" i="1"/>
  <c r="C427" i="1"/>
  <c r="B427" i="1"/>
  <c r="G169" i="1"/>
  <c r="J169" i="1" l="1"/>
  <c r="H169" i="1"/>
  <c r="A429" i="1"/>
  <c r="C428" i="1"/>
  <c r="B428" i="1"/>
  <c r="A430" i="1" l="1"/>
  <c r="C429" i="1"/>
  <c r="B429" i="1"/>
  <c r="F170" i="1"/>
  <c r="D170" i="1"/>
  <c r="G170" i="1" l="1"/>
  <c r="I170" i="1"/>
  <c r="J170" i="1"/>
  <c r="H170" i="1"/>
  <c r="A431" i="1"/>
  <c r="C430" i="1"/>
  <c r="B430" i="1"/>
  <c r="A432" i="1" l="1"/>
  <c r="C431" i="1"/>
  <c r="B431" i="1"/>
  <c r="F171" i="1"/>
  <c r="D171" i="1"/>
  <c r="I171" i="1" l="1"/>
  <c r="G171" i="1"/>
  <c r="A433" i="1"/>
  <c r="C432" i="1"/>
  <c r="B432" i="1"/>
  <c r="A434" i="1" l="1"/>
  <c r="C433" i="1"/>
  <c r="B433" i="1"/>
  <c r="J171" i="1"/>
  <c r="H171" i="1"/>
  <c r="F172" i="1" l="1"/>
  <c r="D172" i="1"/>
  <c r="A435" i="1"/>
  <c r="C434" i="1"/>
  <c r="B434" i="1"/>
  <c r="I172" i="1" l="1"/>
  <c r="A436" i="1"/>
  <c r="C435" i="1"/>
  <c r="B435" i="1"/>
  <c r="G172" i="1"/>
  <c r="J172" i="1" l="1"/>
  <c r="H172" i="1"/>
  <c r="A437" i="1"/>
  <c r="C436" i="1"/>
  <c r="B436" i="1"/>
  <c r="A438" i="1" l="1"/>
  <c r="C437" i="1"/>
  <c r="B437" i="1"/>
  <c r="F173" i="1"/>
  <c r="D173" i="1"/>
  <c r="I173" i="1" l="1"/>
  <c r="G173" i="1"/>
  <c r="C438" i="1"/>
  <c r="A439" i="1"/>
  <c r="B438" i="1"/>
  <c r="A440" i="1" l="1"/>
  <c r="C439" i="1"/>
  <c r="B439" i="1"/>
  <c r="J173" i="1"/>
  <c r="H173" i="1"/>
  <c r="F174" i="1" l="1"/>
  <c r="D174" i="1"/>
  <c r="A441" i="1"/>
  <c r="C440" i="1"/>
  <c r="B440" i="1"/>
  <c r="I174" i="1" l="1"/>
  <c r="C441" i="1"/>
  <c r="A442" i="1"/>
  <c r="B441" i="1"/>
  <c r="G174" i="1"/>
  <c r="A443" i="1" l="1"/>
  <c r="C442" i="1"/>
  <c r="B442" i="1"/>
  <c r="J174" i="1"/>
  <c r="H174" i="1"/>
  <c r="F175" i="1" l="1"/>
  <c r="D175" i="1"/>
  <c r="A444" i="1"/>
  <c r="C443" i="1"/>
  <c r="B443" i="1"/>
  <c r="I175" i="1" l="1"/>
  <c r="C444" i="1"/>
  <c r="A445" i="1"/>
  <c r="B444" i="1"/>
  <c r="G175" i="1"/>
  <c r="C445" i="1" l="1"/>
  <c r="A446" i="1"/>
  <c r="B445" i="1"/>
  <c r="J175" i="1"/>
  <c r="H175" i="1"/>
  <c r="F176" i="1" l="1"/>
  <c r="D176" i="1"/>
  <c r="A447" i="1"/>
  <c r="C446" i="1"/>
  <c r="B446" i="1"/>
  <c r="I176" i="1" l="1"/>
  <c r="C447" i="1"/>
  <c r="A448" i="1"/>
  <c r="B447" i="1"/>
  <c r="G176" i="1"/>
  <c r="A449" i="1" l="1"/>
  <c r="C448" i="1"/>
  <c r="B448" i="1"/>
  <c r="J176" i="1"/>
  <c r="H176" i="1"/>
  <c r="F177" i="1" l="1"/>
  <c r="D177" i="1"/>
  <c r="A450" i="1"/>
  <c r="C449" i="1"/>
  <c r="B449" i="1"/>
  <c r="I177" i="1" l="1"/>
  <c r="A451" i="1"/>
  <c r="C450" i="1"/>
  <c r="B450" i="1"/>
  <c r="G177" i="1"/>
  <c r="J177" i="1" l="1"/>
  <c r="H177" i="1"/>
  <c r="A452" i="1"/>
  <c r="C451" i="1"/>
  <c r="B451" i="1"/>
  <c r="C452" i="1" l="1"/>
  <c r="A453" i="1"/>
  <c r="B452" i="1"/>
  <c r="F178" i="1"/>
  <c r="D178" i="1"/>
  <c r="I178" i="1" l="1"/>
  <c r="G178" i="1"/>
  <c r="C453" i="1"/>
  <c r="A454" i="1"/>
  <c r="B453" i="1"/>
  <c r="A455" i="1" l="1"/>
  <c r="C454" i="1"/>
  <c r="B454" i="1"/>
  <c r="J178" i="1"/>
  <c r="H178" i="1"/>
  <c r="F179" i="1" l="1"/>
  <c r="D179" i="1"/>
  <c r="C455" i="1"/>
  <c r="A456" i="1"/>
  <c r="B455" i="1"/>
  <c r="I179" i="1" l="1"/>
  <c r="A457" i="1"/>
  <c r="C456" i="1"/>
  <c r="B456" i="1"/>
  <c r="G179" i="1"/>
  <c r="J179" i="1" l="1"/>
  <c r="H179" i="1"/>
  <c r="C457" i="1"/>
  <c r="A458" i="1"/>
  <c r="B457" i="1"/>
  <c r="A459" i="1" l="1"/>
  <c r="C458" i="1"/>
  <c r="B458" i="1"/>
  <c r="F180" i="1"/>
  <c r="D180" i="1"/>
  <c r="I180" i="1" l="1"/>
  <c r="G180" i="1"/>
  <c r="A460" i="1"/>
  <c r="C459" i="1"/>
  <c r="B459" i="1"/>
  <c r="C460" i="1" l="1"/>
  <c r="A461" i="1"/>
  <c r="B460" i="1"/>
  <c r="J180" i="1"/>
  <c r="H180" i="1"/>
  <c r="F181" i="1" l="1"/>
  <c r="D181" i="1"/>
  <c r="C461" i="1"/>
  <c r="A462" i="1"/>
  <c r="B461" i="1"/>
  <c r="I181" i="1" l="1"/>
  <c r="A463" i="1"/>
  <c r="C462" i="1"/>
  <c r="B462" i="1"/>
  <c r="G181" i="1"/>
  <c r="J181" i="1" l="1"/>
  <c r="H181" i="1"/>
  <c r="C463" i="1"/>
  <c r="A464" i="1"/>
  <c r="B463" i="1"/>
  <c r="A465" i="1" l="1"/>
  <c r="C464" i="1"/>
  <c r="B464" i="1"/>
  <c r="F182" i="1"/>
  <c r="D182" i="1"/>
  <c r="G182" i="1" l="1"/>
  <c r="J182" i="1" s="1"/>
  <c r="I182" i="1"/>
  <c r="A466" i="1"/>
  <c r="C465" i="1"/>
  <c r="B465" i="1"/>
  <c r="H182" i="1" l="1"/>
  <c r="D183" i="1" s="1"/>
  <c r="A467" i="1"/>
  <c r="C466" i="1"/>
  <c r="B466" i="1"/>
  <c r="F183" i="1"/>
  <c r="I183" i="1" l="1"/>
  <c r="G183" i="1"/>
  <c r="A468" i="1"/>
  <c r="C467" i="1"/>
  <c r="B467" i="1"/>
  <c r="C468" i="1" l="1"/>
  <c r="A469" i="1"/>
  <c r="B468" i="1"/>
  <c r="J183" i="1"/>
  <c r="H183" i="1"/>
  <c r="F184" i="1" l="1"/>
  <c r="D184" i="1"/>
  <c r="C469" i="1"/>
  <c r="A470" i="1"/>
  <c r="B469" i="1"/>
  <c r="I184" i="1" l="1"/>
  <c r="A471" i="1"/>
  <c r="C470" i="1"/>
  <c r="B470" i="1"/>
  <c r="G184" i="1"/>
  <c r="J184" i="1" l="1"/>
  <c r="H184" i="1"/>
  <c r="C471" i="1"/>
  <c r="A472" i="1"/>
  <c r="B471" i="1"/>
  <c r="F185" i="1" l="1"/>
  <c r="D185" i="1"/>
  <c r="A473" i="1"/>
  <c r="C472" i="1"/>
  <c r="B472" i="1"/>
  <c r="I185" i="1" l="1"/>
  <c r="C473" i="1"/>
  <c r="A474" i="1"/>
  <c r="B473" i="1"/>
  <c r="G185" i="1"/>
  <c r="J185" i="1" l="1"/>
  <c r="H185" i="1"/>
  <c r="A475" i="1"/>
  <c r="C474" i="1"/>
  <c r="B474" i="1"/>
  <c r="A476" i="1" l="1"/>
  <c r="C475" i="1"/>
  <c r="B475" i="1"/>
  <c r="F186" i="1"/>
  <c r="D186" i="1"/>
  <c r="I186" i="1" l="1"/>
  <c r="G186" i="1"/>
  <c r="C476" i="1"/>
  <c r="A477" i="1"/>
  <c r="B476" i="1"/>
  <c r="C477" i="1" l="1"/>
  <c r="A478" i="1"/>
  <c r="B477" i="1"/>
  <c r="J186" i="1"/>
  <c r="H186" i="1"/>
  <c r="F187" i="1" l="1"/>
  <c r="D187" i="1"/>
  <c r="A479" i="1"/>
  <c r="B478" i="1"/>
  <c r="C478" i="1"/>
  <c r="I187" i="1" l="1"/>
  <c r="A480" i="1"/>
  <c r="B479" i="1"/>
  <c r="C479" i="1"/>
  <c r="G187" i="1"/>
  <c r="J187" i="1" l="1"/>
  <c r="H187" i="1"/>
  <c r="A481" i="1"/>
  <c r="B480" i="1"/>
  <c r="C480" i="1"/>
  <c r="A482" i="1" l="1"/>
  <c r="B481" i="1"/>
  <c r="C481" i="1"/>
  <c r="F188" i="1"/>
  <c r="D188" i="1"/>
  <c r="I188" i="1" l="1"/>
  <c r="G188" i="1"/>
  <c r="A483" i="1"/>
  <c r="B482" i="1"/>
  <c r="C482" i="1"/>
  <c r="A484" i="1" l="1"/>
  <c r="C483" i="1"/>
  <c r="B483" i="1"/>
  <c r="J188" i="1"/>
  <c r="H188" i="1"/>
  <c r="F189" i="1" l="1"/>
  <c r="D189" i="1"/>
  <c r="A485" i="1"/>
  <c r="B484" i="1"/>
  <c r="C484" i="1"/>
  <c r="I189" i="1" l="1"/>
  <c r="A486" i="1"/>
  <c r="B485" i="1"/>
  <c r="C485" i="1"/>
  <c r="G189" i="1"/>
  <c r="J189" i="1" l="1"/>
  <c r="H189" i="1"/>
  <c r="A487" i="1"/>
  <c r="B486" i="1"/>
  <c r="C486" i="1"/>
  <c r="A488" i="1" l="1"/>
  <c r="B487" i="1"/>
  <c r="C487" i="1"/>
  <c r="F190" i="1"/>
  <c r="D190" i="1"/>
  <c r="I190" i="1" l="1"/>
  <c r="A489" i="1"/>
  <c r="B488" i="1"/>
  <c r="C488" i="1"/>
  <c r="G190" i="1"/>
  <c r="J190" i="1" l="1"/>
  <c r="H190" i="1"/>
  <c r="A490" i="1"/>
  <c r="B489" i="1"/>
  <c r="C489" i="1"/>
  <c r="A491" i="1" l="1"/>
  <c r="B490" i="1"/>
  <c r="C490" i="1"/>
  <c r="F191" i="1"/>
  <c r="D191" i="1"/>
  <c r="I191" i="1" l="1"/>
  <c r="A492" i="1"/>
  <c r="C491" i="1"/>
  <c r="B491" i="1"/>
  <c r="G191" i="1"/>
  <c r="J191" i="1" l="1"/>
  <c r="H191" i="1"/>
  <c r="A493" i="1"/>
  <c r="B492" i="1"/>
  <c r="C492" i="1"/>
  <c r="A494" i="1" l="1"/>
  <c r="B493" i="1"/>
  <c r="C493" i="1"/>
  <c r="F192" i="1"/>
  <c r="D192" i="1"/>
  <c r="I192" i="1" l="1"/>
  <c r="G192" i="1"/>
  <c r="A495" i="1"/>
  <c r="B494" i="1"/>
  <c r="C494" i="1"/>
  <c r="A496" i="1" l="1"/>
  <c r="B495" i="1"/>
  <c r="C495" i="1"/>
  <c r="J192" i="1"/>
  <c r="H192" i="1"/>
  <c r="F193" i="1" l="1"/>
  <c r="D193" i="1"/>
  <c r="A497" i="1"/>
  <c r="B496" i="1"/>
  <c r="C496" i="1"/>
  <c r="I193" i="1" l="1"/>
  <c r="A498" i="1"/>
  <c r="B497" i="1"/>
  <c r="C497" i="1"/>
  <c r="G193" i="1"/>
  <c r="J193" i="1" l="1"/>
  <c r="H193" i="1"/>
  <c r="A499" i="1"/>
  <c r="B498" i="1"/>
  <c r="C498" i="1"/>
  <c r="A500" i="1" l="1"/>
  <c r="C499" i="1"/>
  <c r="B499" i="1"/>
  <c r="F194" i="1"/>
  <c r="D194" i="1"/>
  <c r="G194" i="1" l="1"/>
  <c r="H194" i="1" s="1"/>
  <c r="J194" i="1"/>
  <c r="I194" i="1"/>
  <c r="A501" i="1"/>
  <c r="C500" i="1"/>
  <c r="B500" i="1"/>
  <c r="A502" i="1" l="1"/>
  <c r="B501" i="1"/>
  <c r="C501" i="1"/>
  <c r="F195" i="1"/>
  <c r="D195" i="1"/>
  <c r="I195" i="1" l="1"/>
  <c r="G195" i="1"/>
  <c r="A503" i="1"/>
  <c r="B502" i="1"/>
  <c r="C502" i="1"/>
  <c r="A504" i="1" l="1"/>
  <c r="C503" i="1"/>
  <c r="B503" i="1"/>
  <c r="J195" i="1"/>
  <c r="H195" i="1"/>
  <c r="F196" i="1" l="1"/>
  <c r="D196" i="1"/>
  <c r="A505" i="1"/>
  <c r="B504" i="1"/>
  <c r="C504" i="1"/>
  <c r="I196" i="1" l="1"/>
  <c r="A506" i="1"/>
  <c r="B505" i="1"/>
  <c r="C505" i="1"/>
  <c r="G196" i="1"/>
  <c r="J196" i="1" l="1"/>
  <c r="H196" i="1"/>
  <c r="B506" i="1"/>
  <c r="C506" i="1"/>
  <c r="D18" i="1" s="1"/>
  <c r="F197" i="1" l="1"/>
  <c r="D197" i="1"/>
  <c r="I197" i="1" l="1"/>
  <c r="G197" i="1"/>
  <c r="J197" i="1" l="1"/>
  <c r="H197" i="1"/>
  <c r="F198" i="1" l="1"/>
  <c r="D198" i="1"/>
  <c r="G198" i="1" l="1"/>
  <c r="I198" i="1"/>
  <c r="J198" i="1" l="1"/>
  <c r="H198" i="1"/>
  <c r="F199" i="1" l="1"/>
  <c r="D199" i="1"/>
  <c r="G199" i="1" l="1"/>
  <c r="I199" i="1"/>
  <c r="J199" i="1" l="1"/>
  <c r="H199" i="1"/>
  <c r="F200" i="1" l="1"/>
  <c r="D200" i="1"/>
  <c r="G200" i="1" l="1"/>
  <c r="I200" i="1"/>
  <c r="J200" i="1" l="1"/>
  <c r="H200" i="1"/>
  <c r="F201" i="1" l="1"/>
  <c r="D201" i="1"/>
  <c r="I201" i="1" l="1"/>
  <c r="G201" i="1"/>
  <c r="J201" i="1" l="1"/>
  <c r="H201" i="1"/>
  <c r="F202" i="1" l="1"/>
  <c r="I202" i="1" s="1"/>
  <c r="D202" i="1"/>
  <c r="G202" i="1" l="1"/>
  <c r="J202" i="1" l="1"/>
  <c r="H202" i="1"/>
  <c r="F203" i="1" l="1"/>
  <c r="I203" i="1" s="1"/>
  <c r="D203" i="1"/>
  <c r="G203" i="1" l="1"/>
  <c r="J203" i="1" l="1"/>
  <c r="H203" i="1"/>
  <c r="F204" i="1" l="1"/>
  <c r="I204" i="1" s="1"/>
  <c r="D204" i="1"/>
  <c r="G204" i="1" l="1"/>
  <c r="J204" i="1" l="1"/>
  <c r="H204" i="1"/>
  <c r="F205" i="1" l="1"/>
  <c r="I205" i="1" s="1"/>
  <c r="D205" i="1"/>
  <c r="G205" i="1" l="1"/>
  <c r="J205" i="1" l="1"/>
  <c r="H205" i="1"/>
  <c r="F206" i="1" l="1"/>
  <c r="D206" i="1"/>
  <c r="G206" i="1" l="1"/>
  <c r="I206" i="1"/>
  <c r="J206" i="1" l="1"/>
  <c r="H206" i="1"/>
  <c r="D207" i="1" l="1"/>
  <c r="F207" i="1"/>
  <c r="I207" i="1" l="1"/>
  <c r="G207" i="1"/>
  <c r="J207" i="1" l="1"/>
  <c r="H207" i="1"/>
  <c r="F208" i="1" l="1"/>
  <c r="D208" i="1"/>
  <c r="G208" i="1" l="1"/>
  <c r="I208" i="1"/>
  <c r="J208" i="1" l="1"/>
  <c r="H208" i="1"/>
  <c r="F209" i="1" l="1"/>
  <c r="D209" i="1"/>
  <c r="G209" i="1" l="1"/>
  <c r="I209" i="1"/>
  <c r="J209" i="1" l="1"/>
  <c r="H209" i="1"/>
  <c r="F210" i="1" l="1"/>
  <c r="D210" i="1"/>
  <c r="G210" i="1" l="1"/>
  <c r="I210" i="1"/>
  <c r="J210" i="1" l="1"/>
  <c r="H210" i="1"/>
  <c r="F211" i="1" l="1"/>
  <c r="D211" i="1"/>
  <c r="G211" i="1" l="1"/>
  <c r="I211" i="1"/>
  <c r="J211" i="1" l="1"/>
  <c r="H211" i="1"/>
  <c r="F212" i="1" l="1"/>
  <c r="I212" i="1" s="1"/>
  <c r="D212" i="1"/>
  <c r="G212" i="1" l="1"/>
  <c r="J212" i="1" l="1"/>
  <c r="H212" i="1"/>
  <c r="F213" i="1" l="1"/>
  <c r="I213" i="1" s="1"/>
  <c r="D213" i="1"/>
  <c r="G213" i="1" l="1"/>
  <c r="J213" i="1" l="1"/>
  <c r="H213" i="1"/>
  <c r="F214" i="1" l="1"/>
  <c r="I214" i="1" s="1"/>
  <c r="D214" i="1"/>
  <c r="G214" i="1" l="1"/>
  <c r="J214" i="1" l="1"/>
  <c r="H214" i="1"/>
  <c r="F215" i="1" l="1"/>
  <c r="I215" i="1" s="1"/>
  <c r="D215" i="1"/>
  <c r="G215" i="1" l="1"/>
  <c r="J215" i="1" l="1"/>
  <c r="H215" i="1"/>
  <c r="F216" i="1" l="1"/>
  <c r="I216" i="1" s="1"/>
  <c r="D216" i="1"/>
  <c r="G216" i="1" l="1"/>
  <c r="J216" i="1" l="1"/>
  <c r="H216" i="1"/>
  <c r="F217" i="1" l="1"/>
  <c r="I217" i="1" s="1"/>
  <c r="D217" i="1"/>
  <c r="G217" i="1" l="1"/>
  <c r="J217" i="1" l="1"/>
  <c r="H217" i="1"/>
  <c r="F218" i="1" l="1"/>
  <c r="I218" i="1" s="1"/>
  <c r="D218" i="1"/>
  <c r="G218" i="1" s="1"/>
  <c r="J218" i="1" s="1"/>
  <c r="H218" i="1" l="1"/>
  <c r="D219" i="1" l="1"/>
  <c r="F219" i="1"/>
  <c r="I219" i="1" s="1"/>
  <c r="G219" i="1" l="1"/>
  <c r="J219" i="1" l="1"/>
  <c r="H219" i="1"/>
  <c r="F220" i="1" l="1"/>
  <c r="I220" i="1" s="1"/>
  <c r="D220" i="1"/>
  <c r="G220" i="1" l="1"/>
  <c r="J220" i="1" l="1"/>
  <c r="H220" i="1"/>
  <c r="F221" i="1" l="1"/>
  <c r="I221" i="1" s="1"/>
  <c r="D221" i="1"/>
  <c r="G221" i="1" l="1"/>
  <c r="J221" i="1" l="1"/>
  <c r="H221" i="1"/>
  <c r="F222" i="1" l="1"/>
  <c r="I222" i="1" s="1"/>
  <c r="D222" i="1"/>
  <c r="G222" i="1" l="1"/>
  <c r="J222" i="1" l="1"/>
  <c r="H222" i="1"/>
  <c r="F223" i="1" l="1"/>
  <c r="I223" i="1" s="1"/>
  <c r="D223" i="1"/>
  <c r="G223" i="1" l="1"/>
  <c r="J223" i="1" l="1"/>
  <c r="H223" i="1"/>
  <c r="F224" i="1" l="1"/>
  <c r="I224" i="1" s="1"/>
  <c r="D224" i="1"/>
  <c r="G224" i="1" l="1"/>
  <c r="J224" i="1" l="1"/>
  <c r="H224" i="1"/>
  <c r="F225" i="1" l="1"/>
  <c r="I225" i="1" s="1"/>
  <c r="D225" i="1"/>
  <c r="G225" i="1" l="1"/>
  <c r="J225" i="1" l="1"/>
  <c r="H225" i="1"/>
  <c r="F226" i="1" l="1"/>
  <c r="I226" i="1" s="1"/>
  <c r="D226" i="1"/>
  <c r="G226" i="1" l="1"/>
  <c r="J226" i="1" l="1"/>
  <c r="H226" i="1"/>
  <c r="F227" i="1" l="1"/>
  <c r="I227" i="1" s="1"/>
  <c r="D227" i="1"/>
  <c r="G227" i="1" l="1"/>
  <c r="J227" i="1" l="1"/>
  <c r="H227" i="1"/>
  <c r="F228" i="1" l="1"/>
  <c r="I228" i="1" s="1"/>
  <c r="D228" i="1"/>
  <c r="G228" i="1" l="1"/>
  <c r="J228" i="1" l="1"/>
  <c r="H228" i="1"/>
  <c r="F229" i="1" l="1"/>
  <c r="I229" i="1" s="1"/>
  <c r="D229" i="1"/>
  <c r="G229" i="1" l="1"/>
  <c r="J229" i="1" l="1"/>
  <c r="H229" i="1"/>
  <c r="F230" i="1" l="1"/>
  <c r="I230" i="1" s="1"/>
  <c r="D230" i="1"/>
  <c r="G230" i="1" s="1"/>
  <c r="J230" i="1" s="1"/>
  <c r="H230" i="1" l="1"/>
  <c r="F231" i="1" l="1"/>
  <c r="I231" i="1" s="1"/>
  <c r="D231" i="1"/>
  <c r="G231" i="1" l="1"/>
  <c r="J231" i="1" l="1"/>
  <c r="H231" i="1"/>
  <c r="F232" i="1" l="1"/>
  <c r="I232" i="1" s="1"/>
  <c r="D232" i="1"/>
  <c r="G232" i="1" l="1"/>
  <c r="J232" i="1" l="1"/>
  <c r="H232" i="1"/>
  <c r="F233" i="1" l="1"/>
  <c r="I233" i="1" s="1"/>
  <c r="D233" i="1"/>
  <c r="G233" i="1" l="1"/>
  <c r="J233" i="1" l="1"/>
  <c r="H233" i="1"/>
  <c r="F234" i="1" l="1"/>
  <c r="I234" i="1" s="1"/>
  <c r="D234" i="1"/>
  <c r="G234" i="1" l="1"/>
  <c r="J234" i="1" l="1"/>
  <c r="H234" i="1"/>
  <c r="F235" i="1" l="1"/>
  <c r="I235" i="1" s="1"/>
  <c r="D235" i="1"/>
  <c r="G235" i="1" l="1"/>
  <c r="J235" i="1" l="1"/>
  <c r="H235" i="1"/>
  <c r="F236" i="1" l="1"/>
  <c r="I236" i="1" s="1"/>
  <c r="D236" i="1"/>
  <c r="G236" i="1" l="1"/>
  <c r="J236" i="1" l="1"/>
  <c r="H236" i="1"/>
  <c r="F237" i="1" l="1"/>
  <c r="I237" i="1" s="1"/>
  <c r="D237" i="1"/>
  <c r="G237" i="1" l="1"/>
  <c r="J237" i="1" l="1"/>
  <c r="H237" i="1"/>
  <c r="F238" i="1" l="1"/>
  <c r="I238" i="1" s="1"/>
  <c r="D238" i="1"/>
  <c r="G238" i="1" l="1"/>
  <c r="J238" i="1" l="1"/>
  <c r="H238" i="1"/>
  <c r="F239" i="1" l="1"/>
  <c r="I239" i="1" s="1"/>
  <c r="D239" i="1"/>
  <c r="G239" i="1" l="1"/>
  <c r="J239" i="1" l="1"/>
  <c r="H239" i="1"/>
  <c r="F240" i="1" l="1"/>
  <c r="I240" i="1" s="1"/>
  <c r="D240" i="1"/>
  <c r="G240" i="1" l="1"/>
  <c r="J240" i="1" l="1"/>
  <c r="H240" i="1"/>
  <c r="F241" i="1" l="1"/>
  <c r="I241" i="1" s="1"/>
  <c r="D241" i="1"/>
  <c r="G241" i="1" l="1"/>
  <c r="J241" i="1" l="1"/>
  <c r="H241" i="1"/>
  <c r="F242" i="1" l="1"/>
  <c r="I242" i="1" s="1"/>
  <c r="D242" i="1"/>
  <c r="G242" i="1" s="1"/>
  <c r="J242" i="1" s="1"/>
  <c r="H242" i="1" l="1"/>
  <c r="D243" i="1" l="1"/>
  <c r="F243" i="1"/>
  <c r="I243" i="1" s="1"/>
  <c r="G243" i="1" l="1"/>
  <c r="J243" i="1" l="1"/>
  <c r="H243" i="1"/>
  <c r="F244" i="1" l="1"/>
  <c r="I244" i="1" s="1"/>
  <c r="D244" i="1"/>
  <c r="G244" i="1" l="1"/>
  <c r="J244" i="1" l="1"/>
  <c r="H244" i="1"/>
  <c r="F245" i="1" l="1"/>
  <c r="I245" i="1" s="1"/>
  <c r="D245" i="1"/>
  <c r="G245" i="1" l="1"/>
  <c r="J245" i="1" l="1"/>
  <c r="H245" i="1"/>
  <c r="F246" i="1" l="1"/>
  <c r="I246" i="1" s="1"/>
  <c r="D246" i="1"/>
  <c r="G246" i="1" l="1"/>
  <c r="J246" i="1" l="1"/>
  <c r="H246" i="1"/>
  <c r="F247" i="1" l="1"/>
  <c r="I247" i="1" s="1"/>
  <c r="D247" i="1"/>
  <c r="G247" i="1" l="1"/>
  <c r="J247" i="1" l="1"/>
  <c r="H247" i="1"/>
  <c r="F248" i="1" l="1"/>
  <c r="I248" i="1" s="1"/>
  <c r="D248" i="1"/>
  <c r="G248" i="1" l="1"/>
  <c r="J248" i="1" l="1"/>
  <c r="H248" i="1"/>
  <c r="F249" i="1" l="1"/>
  <c r="I249" i="1" s="1"/>
  <c r="D249" i="1"/>
  <c r="G249" i="1" l="1"/>
  <c r="J249" i="1" l="1"/>
  <c r="H249" i="1"/>
  <c r="F250" i="1" l="1"/>
  <c r="I250" i="1" s="1"/>
  <c r="D250" i="1"/>
  <c r="G250" i="1" l="1"/>
  <c r="J250" i="1" l="1"/>
  <c r="H250" i="1"/>
  <c r="F251" i="1" l="1"/>
  <c r="I251" i="1" s="1"/>
  <c r="D251" i="1"/>
  <c r="G251" i="1" l="1"/>
  <c r="J251" i="1" l="1"/>
  <c r="H251" i="1"/>
  <c r="F252" i="1" l="1"/>
  <c r="I252" i="1" s="1"/>
  <c r="D252" i="1"/>
  <c r="G252" i="1" l="1"/>
  <c r="J252" i="1" l="1"/>
  <c r="H252" i="1"/>
  <c r="F253" i="1" l="1"/>
  <c r="I253" i="1" s="1"/>
  <c r="D253" i="1"/>
  <c r="G253" i="1" l="1"/>
  <c r="J253" i="1" l="1"/>
  <c r="H253" i="1"/>
  <c r="F254" i="1" l="1"/>
  <c r="I254" i="1" s="1"/>
  <c r="D254" i="1"/>
  <c r="G254" i="1" s="1"/>
  <c r="J254" i="1" s="1"/>
  <c r="H254" i="1" l="1"/>
  <c r="F255" i="1" l="1"/>
  <c r="I255" i="1" s="1"/>
  <c r="D255" i="1"/>
  <c r="G255" i="1" l="1"/>
  <c r="J255" i="1" l="1"/>
  <c r="H255" i="1"/>
  <c r="F256" i="1" l="1"/>
  <c r="I256" i="1" s="1"/>
  <c r="D256" i="1"/>
  <c r="G256" i="1" l="1"/>
  <c r="J256" i="1" l="1"/>
  <c r="H256" i="1"/>
  <c r="F257" i="1" l="1"/>
  <c r="I257" i="1" s="1"/>
  <c r="D257" i="1"/>
  <c r="G257" i="1" l="1"/>
  <c r="J257" i="1" l="1"/>
  <c r="H257" i="1"/>
  <c r="F258" i="1" l="1"/>
  <c r="I258" i="1" s="1"/>
  <c r="D258" i="1"/>
  <c r="G258" i="1" l="1"/>
  <c r="J258" i="1" l="1"/>
  <c r="H258" i="1"/>
  <c r="F259" i="1" l="1"/>
  <c r="I259" i="1" s="1"/>
  <c r="D259" i="1"/>
  <c r="G259" i="1" l="1"/>
  <c r="J259" i="1" l="1"/>
  <c r="H259" i="1"/>
  <c r="F260" i="1" l="1"/>
  <c r="I260" i="1" s="1"/>
  <c r="D260" i="1"/>
  <c r="G260" i="1" l="1"/>
  <c r="J260" i="1" l="1"/>
  <c r="H260" i="1"/>
  <c r="F261" i="1" l="1"/>
  <c r="I261" i="1" s="1"/>
  <c r="D261" i="1"/>
  <c r="G261" i="1" l="1"/>
  <c r="J261" i="1" l="1"/>
  <c r="H261" i="1"/>
  <c r="F262" i="1" l="1"/>
  <c r="I262" i="1" s="1"/>
  <c r="D262" i="1"/>
  <c r="G262" i="1" l="1"/>
  <c r="J262" i="1" l="1"/>
  <c r="H262" i="1"/>
  <c r="F263" i="1" l="1"/>
  <c r="I263" i="1" s="1"/>
  <c r="D263" i="1"/>
  <c r="G263" i="1" l="1"/>
  <c r="J263" i="1" l="1"/>
  <c r="H263" i="1"/>
  <c r="F264" i="1" l="1"/>
  <c r="I264" i="1" s="1"/>
  <c r="D264" i="1"/>
  <c r="G264" i="1" l="1"/>
  <c r="J264" i="1" l="1"/>
  <c r="H264" i="1"/>
  <c r="F265" i="1" l="1"/>
  <c r="I265" i="1" s="1"/>
  <c r="D265" i="1"/>
  <c r="G265" i="1" l="1"/>
  <c r="J265" i="1" l="1"/>
  <c r="H265" i="1"/>
  <c r="F266" i="1" l="1"/>
  <c r="D266" i="1"/>
  <c r="G266" i="1" l="1"/>
  <c r="I266" i="1"/>
  <c r="J266" i="1" l="1"/>
  <c r="H266" i="1"/>
  <c r="D267" i="1" l="1"/>
  <c r="F267" i="1"/>
  <c r="I267" i="1" l="1"/>
  <c r="G267" i="1"/>
  <c r="J267" i="1" l="1"/>
  <c r="H267" i="1"/>
  <c r="F268" i="1" l="1"/>
  <c r="D268" i="1"/>
  <c r="G268" i="1" l="1"/>
  <c r="I268" i="1"/>
  <c r="J268" i="1" l="1"/>
  <c r="H268" i="1"/>
  <c r="F269" i="1" l="1"/>
  <c r="D269" i="1"/>
  <c r="G269" i="1" l="1"/>
  <c r="I269" i="1"/>
  <c r="J269" i="1" l="1"/>
  <c r="H269" i="1"/>
  <c r="F270" i="1" l="1"/>
  <c r="D270" i="1"/>
  <c r="G270" i="1" l="1"/>
  <c r="I270" i="1"/>
  <c r="J270" i="1" l="1"/>
  <c r="H270" i="1"/>
  <c r="F271" i="1" l="1"/>
  <c r="D271" i="1"/>
  <c r="G271" i="1" l="1"/>
  <c r="I271" i="1"/>
  <c r="J271" i="1" l="1"/>
  <c r="H271" i="1"/>
  <c r="F272" i="1" l="1"/>
  <c r="I272" i="1" s="1"/>
  <c r="D272" i="1"/>
  <c r="G272" i="1" l="1"/>
  <c r="J272" i="1" l="1"/>
  <c r="H272" i="1"/>
  <c r="F273" i="1" l="1"/>
  <c r="I273" i="1" s="1"/>
  <c r="D273" i="1"/>
  <c r="G273" i="1" l="1"/>
  <c r="J273" i="1" l="1"/>
  <c r="H273" i="1"/>
  <c r="F274" i="1" l="1"/>
  <c r="I274" i="1" s="1"/>
  <c r="D274" i="1"/>
  <c r="G274" i="1" l="1"/>
  <c r="J274" i="1" l="1"/>
  <c r="H274" i="1"/>
  <c r="F275" i="1" l="1"/>
  <c r="I275" i="1" s="1"/>
  <c r="D275" i="1"/>
  <c r="G275" i="1" l="1"/>
  <c r="J275" i="1" l="1"/>
  <c r="H275" i="1"/>
  <c r="F276" i="1" l="1"/>
  <c r="I276" i="1" s="1"/>
  <c r="D276" i="1"/>
  <c r="G276" i="1" l="1"/>
  <c r="J276" i="1" l="1"/>
  <c r="H276" i="1"/>
  <c r="F277" i="1" l="1"/>
  <c r="I277" i="1" s="1"/>
  <c r="D277" i="1"/>
  <c r="G277" i="1" l="1"/>
  <c r="J277" i="1" l="1"/>
  <c r="H277" i="1"/>
  <c r="F278" i="1" l="1"/>
  <c r="I278" i="1" s="1"/>
  <c r="D278" i="1"/>
  <c r="G278" i="1" s="1"/>
  <c r="J278" i="1" s="1"/>
  <c r="H278" i="1" l="1"/>
  <c r="F279" i="1" l="1"/>
  <c r="I279" i="1" s="1"/>
  <c r="D279" i="1"/>
  <c r="G279" i="1" l="1"/>
  <c r="J279" i="1" l="1"/>
  <c r="H279" i="1"/>
  <c r="F280" i="1" l="1"/>
  <c r="I280" i="1" s="1"/>
  <c r="D280" i="1"/>
  <c r="G280" i="1" l="1"/>
  <c r="J280" i="1" l="1"/>
  <c r="H280" i="1"/>
  <c r="F281" i="1" l="1"/>
  <c r="I281" i="1" s="1"/>
  <c r="D281" i="1"/>
  <c r="G281" i="1" l="1"/>
  <c r="J281" i="1" l="1"/>
  <c r="H281" i="1"/>
  <c r="F282" i="1" l="1"/>
  <c r="I282" i="1" s="1"/>
  <c r="D282" i="1"/>
  <c r="G282" i="1" l="1"/>
  <c r="J282" i="1" l="1"/>
  <c r="H282" i="1"/>
  <c r="F283" i="1" l="1"/>
  <c r="I283" i="1" s="1"/>
  <c r="D283" i="1"/>
  <c r="G283" i="1" l="1"/>
  <c r="J283" i="1" l="1"/>
  <c r="H283" i="1"/>
  <c r="F284" i="1" l="1"/>
  <c r="I284" i="1" s="1"/>
  <c r="D284" i="1"/>
  <c r="G284" i="1" l="1"/>
  <c r="J284" i="1" l="1"/>
  <c r="H284" i="1"/>
  <c r="F285" i="1" l="1"/>
  <c r="I285" i="1" s="1"/>
  <c r="D285" i="1"/>
  <c r="G285" i="1" l="1"/>
  <c r="J285" i="1" l="1"/>
  <c r="H285" i="1"/>
  <c r="F286" i="1" l="1"/>
  <c r="I286" i="1" s="1"/>
  <c r="D286" i="1"/>
  <c r="G286" i="1" l="1"/>
  <c r="J286" i="1" l="1"/>
  <c r="H286" i="1"/>
  <c r="F287" i="1" l="1"/>
  <c r="I287" i="1" s="1"/>
  <c r="D287" i="1"/>
  <c r="G287" i="1" l="1"/>
  <c r="J287" i="1" l="1"/>
  <c r="H287" i="1"/>
  <c r="F288" i="1" l="1"/>
  <c r="I288" i="1" s="1"/>
  <c r="D288" i="1"/>
  <c r="G288" i="1" l="1"/>
  <c r="J288" i="1" l="1"/>
  <c r="H288" i="1"/>
  <c r="F289" i="1" l="1"/>
  <c r="I289" i="1" s="1"/>
  <c r="D289" i="1"/>
  <c r="G289" i="1" l="1"/>
  <c r="J289" i="1" l="1"/>
  <c r="H289" i="1"/>
  <c r="F290" i="1" l="1"/>
  <c r="I290" i="1" s="1"/>
  <c r="D290" i="1"/>
  <c r="G290" i="1" s="1"/>
  <c r="J290" i="1" s="1"/>
  <c r="H290" i="1" l="1"/>
  <c r="F291" i="1" l="1"/>
  <c r="I291" i="1" s="1"/>
  <c r="D291" i="1"/>
  <c r="G291" i="1" l="1"/>
  <c r="J291" i="1" l="1"/>
  <c r="H291" i="1"/>
  <c r="F292" i="1" l="1"/>
  <c r="I292" i="1" s="1"/>
  <c r="D292" i="1"/>
  <c r="G292" i="1" l="1"/>
  <c r="J292" i="1" l="1"/>
  <c r="H292" i="1"/>
  <c r="F293" i="1" l="1"/>
  <c r="I293" i="1" s="1"/>
  <c r="D293" i="1"/>
  <c r="G293" i="1" l="1"/>
  <c r="J293" i="1" l="1"/>
  <c r="H293" i="1"/>
  <c r="F294" i="1" l="1"/>
  <c r="I294" i="1" s="1"/>
  <c r="D294" i="1"/>
  <c r="G294" i="1" l="1"/>
  <c r="J294" i="1" l="1"/>
  <c r="H294" i="1"/>
  <c r="F295" i="1" l="1"/>
  <c r="I295" i="1" s="1"/>
  <c r="D295" i="1"/>
  <c r="G295" i="1" l="1"/>
  <c r="J295" i="1" l="1"/>
  <c r="H295" i="1"/>
  <c r="F296" i="1" l="1"/>
  <c r="I296" i="1" s="1"/>
  <c r="D296" i="1"/>
  <c r="G296" i="1" l="1"/>
  <c r="J296" i="1" l="1"/>
  <c r="H296" i="1"/>
  <c r="F297" i="1" l="1"/>
  <c r="I297" i="1" s="1"/>
  <c r="D297" i="1"/>
  <c r="G297" i="1" l="1"/>
  <c r="J297" i="1" l="1"/>
  <c r="H297" i="1"/>
  <c r="F298" i="1" l="1"/>
  <c r="I298" i="1" s="1"/>
  <c r="D298" i="1"/>
  <c r="G298" i="1" l="1"/>
  <c r="J298" i="1" l="1"/>
  <c r="H298" i="1"/>
  <c r="F299" i="1" l="1"/>
  <c r="I299" i="1" s="1"/>
  <c r="D299" i="1"/>
  <c r="G299" i="1" l="1"/>
  <c r="J299" i="1" l="1"/>
  <c r="H299" i="1"/>
  <c r="F300" i="1" l="1"/>
  <c r="I300" i="1" s="1"/>
  <c r="D300" i="1"/>
  <c r="G300" i="1" l="1"/>
  <c r="J300" i="1" l="1"/>
  <c r="H300" i="1"/>
  <c r="F301" i="1" l="1"/>
  <c r="I301" i="1" s="1"/>
  <c r="D301" i="1"/>
  <c r="G301" i="1" l="1"/>
  <c r="J301" i="1" l="1"/>
  <c r="H301" i="1"/>
  <c r="F302" i="1" l="1"/>
  <c r="I302" i="1" s="1"/>
  <c r="D302" i="1"/>
  <c r="G302" i="1" s="1"/>
  <c r="J302" i="1" s="1"/>
  <c r="H302" i="1" l="1"/>
  <c r="D303" i="1" l="1"/>
  <c r="F303" i="1"/>
  <c r="I303" i="1" s="1"/>
  <c r="G303" i="1" l="1"/>
  <c r="J303" i="1" l="1"/>
  <c r="H303" i="1"/>
  <c r="F304" i="1" l="1"/>
  <c r="I304" i="1" s="1"/>
  <c r="D304" i="1"/>
  <c r="G304" i="1" l="1"/>
  <c r="J304" i="1" l="1"/>
  <c r="H304" i="1"/>
  <c r="F305" i="1" l="1"/>
  <c r="I305" i="1" s="1"/>
  <c r="D305" i="1"/>
  <c r="G305" i="1" l="1"/>
  <c r="J305" i="1" l="1"/>
  <c r="H305" i="1"/>
  <c r="F306" i="1" l="1"/>
  <c r="I306" i="1" s="1"/>
  <c r="D306" i="1"/>
  <c r="G306" i="1" l="1"/>
  <c r="J306" i="1" l="1"/>
  <c r="H306" i="1"/>
  <c r="F307" i="1" l="1"/>
  <c r="I307" i="1" s="1"/>
  <c r="D307" i="1"/>
  <c r="G307" i="1" l="1"/>
  <c r="J307" i="1" l="1"/>
  <c r="H307" i="1"/>
  <c r="F308" i="1" l="1"/>
  <c r="I308" i="1" s="1"/>
  <c r="D308" i="1"/>
  <c r="G308" i="1" l="1"/>
  <c r="J308" i="1" l="1"/>
  <c r="H308" i="1"/>
  <c r="F309" i="1" l="1"/>
  <c r="I309" i="1" s="1"/>
  <c r="D309" i="1"/>
  <c r="G309" i="1" l="1"/>
  <c r="J309" i="1" l="1"/>
  <c r="H309" i="1"/>
  <c r="F310" i="1" l="1"/>
  <c r="I310" i="1" s="1"/>
  <c r="D310" i="1"/>
  <c r="G310" i="1" l="1"/>
  <c r="J310" i="1" l="1"/>
  <c r="H310" i="1"/>
  <c r="F311" i="1" l="1"/>
  <c r="I311" i="1" s="1"/>
  <c r="D311" i="1"/>
  <c r="G311" i="1" l="1"/>
  <c r="J311" i="1" l="1"/>
  <c r="H311" i="1"/>
  <c r="F312" i="1" l="1"/>
  <c r="I312" i="1" s="1"/>
  <c r="D312" i="1"/>
  <c r="G312" i="1" l="1"/>
  <c r="J312" i="1" l="1"/>
  <c r="H312" i="1"/>
  <c r="F313" i="1" l="1"/>
  <c r="I313" i="1" s="1"/>
  <c r="D313" i="1"/>
  <c r="G313" i="1" l="1"/>
  <c r="J313" i="1" l="1"/>
  <c r="H313" i="1"/>
  <c r="F314" i="1" l="1"/>
  <c r="I314" i="1" s="1"/>
  <c r="D314" i="1"/>
  <c r="G314" i="1" s="1"/>
  <c r="J314" i="1" s="1"/>
  <c r="H314" i="1" l="1"/>
  <c r="F315" i="1" l="1"/>
  <c r="I315" i="1" s="1"/>
  <c r="D315" i="1"/>
  <c r="G315" i="1" l="1"/>
  <c r="J315" i="1" l="1"/>
  <c r="H315" i="1"/>
  <c r="F316" i="1" l="1"/>
  <c r="I316" i="1" s="1"/>
  <c r="D316" i="1"/>
  <c r="G316" i="1" l="1"/>
  <c r="J316" i="1" l="1"/>
  <c r="H316" i="1"/>
  <c r="F317" i="1" l="1"/>
  <c r="I317" i="1" s="1"/>
  <c r="D317" i="1"/>
  <c r="G317" i="1" l="1"/>
  <c r="J317" i="1" l="1"/>
  <c r="H317" i="1"/>
  <c r="F318" i="1" l="1"/>
  <c r="I318" i="1" s="1"/>
  <c r="D318" i="1"/>
  <c r="G318" i="1" l="1"/>
  <c r="J318" i="1" l="1"/>
  <c r="H318" i="1"/>
  <c r="F319" i="1" l="1"/>
  <c r="I319" i="1" s="1"/>
  <c r="D319" i="1"/>
  <c r="G319" i="1" l="1"/>
  <c r="J319" i="1" l="1"/>
  <c r="H319" i="1"/>
  <c r="F320" i="1" l="1"/>
  <c r="I320" i="1" s="1"/>
  <c r="D320" i="1"/>
  <c r="G320" i="1" l="1"/>
  <c r="J320" i="1" l="1"/>
  <c r="H320" i="1"/>
  <c r="F321" i="1" l="1"/>
  <c r="I321" i="1" s="1"/>
  <c r="D321" i="1"/>
  <c r="G321" i="1" l="1"/>
  <c r="J321" i="1" l="1"/>
  <c r="H321" i="1"/>
  <c r="F322" i="1" l="1"/>
  <c r="I322" i="1" s="1"/>
  <c r="D322" i="1"/>
  <c r="G322" i="1" l="1"/>
  <c r="J322" i="1" l="1"/>
  <c r="H322" i="1"/>
  <c r="F323" i="1" l="1"/>
  <c r="I323" i="1" s="1"/>
  <c r="D323" i="1"/>
  <c r="G323" i="1" l="1"/>
  <c r="J323" i="1" l="1"/>
  <c r="H323" i="1"/>
  <c r="F324" i="1" l="1"/>
  <c r="I324" i="1" s="1"/>
  <c r="D324" i="1"/>
  <c r="G324" i="1" l="1"/>
  <c r="J324" i="1" l="1"/>
  <c r="H324" i="1"/>
  <c r="F325" i="1" l="1"/>
  <c r="I325" i="1" s="1"/>
  <c r="D325" i="1"/>
  <c r="G325" i="1" l="1"/>
  <c r="J325" i="1" l="1"/>
  <c r="H325" i="1"/>
  <c r="F326" i="1" l="1"/>
  <c r="I326" i="1" s="1"/>
  <c r="D326" i="1"/>
  <c r="G326" i="1" l="1"/>
  <c r="J326" i="1" l="1"/>
  <c r="H326" i="1"/>
  <c r="F327" i="1" l="1"/>
  <c r="I327" i="1" s="1"/>
  <c r="D327" i="1"/>
  <c r="G327" i="1" l="1"/>
  <c r="J327" i="1" l="1"/>
  <c r="H327" i="1"/>
  <c r="F328" i="1" l="1"/>
  <c r="I328" i="1" s="1"/>
  <c r="D328" i="1"/>
  <c r="G328" i="1" l="1"/>
  <c r="J328" i="1" l="1"/>
  <c r="H328" i="1"/>
  <c r="F329" i="1" l="1"/>
  <c r="I329" i="1" s="1"/>
  <c r="D329" i="1"/>
  <c r="G329" i="1" l="1"/>
  <c r="J329" i="1" l="1"/>
  <c r="H329" i="1"/>
  <c r="F330" i="1" l="1"/>
  <c r="I330" i="1" s="1"/>
  <c r="D330" i="1"/>
  <c r="G330" i="1" l="1"/>
  <c r="J330" i="1" l="1"/>
  <c r="H330" i="1"/>
  <c r="F331" i="1" l="1"/>
  <c r="I331" i="1" s="1"/>
  <c r="D331" i="1"/>
  <c r="G331" i="1" l="1"/>
  <c r="J331" i="1" l="1"/>
  <c r="H331" i="1"/>
  <c r="F332" i="1" l="1"/>
  <c r="I332" i="1" s="1"/>
  <c r="D332" i="1"/>
  <c r="G332" i="1" l="1"/>
  <c r="J332" i="1" l="1"/>
  <c r="H332" i="1"/>
  <c r="F333" i="1" l="1"/>
  <c r="I333" i="1" s="1"/>
  <c r="D333" i="1"/>
  <c r="G333" i="1" l="1"/>
  <c r="J333" i="1" l="1"/>
  <c r="H333" i="1"/>
  <c r="F334" i="1" l="1"/>
  <c r="I334" i="1" s="1"/>
  <c r="D334" i="1"/>
  <c r="G334" i="1" l="1"/>
  <c r="J334" i="1" l="1"/>
  <c r="H334" i="1"/>
  <c r="F335" i="1" l="1"/>
  <c r="I335" i="1" s="1"/>
  <c r="D335" i="1"/>
  <c r="G335" i="1" l="1"/>
  <c r="J335" i="1" l="1"/>
  <c r="H335" i="1"/>
  <c r="F336" i="1" l="1"/>
  <c r="I336" i="1" s="1"/>
  <c r="D336" i="1"/>
  <c r="G336" i="1" l="1"/>
  <c r="J336" i="1" l="1"/>
  <c r="H336" i="1"/>
  <c r="F337" i="1" l="1"/>
  <c r="I337" i="1" s="1"/>
  <c r="D337" i="1"/>
  <c r="G337" i="1" l="1"/>
  <c r="J337" i="1" l="1"/>
  <c r="H337" i="1"/>
  <c r="F338" i="1" l="1"/>
  <c r="I338" i="1" s="1"/>
  <c r="D338" i="1"/>
  <c r="G338" i="1" l="1"/>
  <c r="J338" i="1" l="1"/>
  <c r="H338" i="1"/>
  <c r="F339" i="1" l="1"/>
  <c r="I339" i="1" s="1"/>
  <c r="D339" i="1"/>
  <c r="G339" i="1" l="1"/>
  <c r="J339" i="1" l="1"/>
  <c r="H339" i="1"/>
  <c r="F340" i="1" l="1"/>
  <c r="I340" i="1" s="1"/>
  <c r="D340" i="1"/>
  <c r="G340" i="1" l="1"/>
  <c r="J340" i="1" l="1"/>
  <c r="H340" i="1"/>
  <c r="F341" i="1" l="1"/>
  <c r="I341" i="1" s="1"/>
  <c r="D341" i="1"/>
  <c r="G341" i="1" l="1"/>
  <c r="J341" i="1" l="1"/>
  <c r="H341" i="1"/>
  <c r="F342" i="1" l="1"/>
  <c r="I342" i="1" s="1"/>
  <c r="D342" i="1"/>
  <c r="G342" i="1" l="1"/>
  <c r="J342" i="1" l="1"/>
  <c r="H342" i="1"/>
  <c r="F343" i="1" l="1"/>
  <c r="I343" i="1" s="1"/>
  <c r="D343" i="1"/>
  <c r="G343" i="1" l="1"/>
  <c r="J343" i="1" l="1"/>
  <c r="H343" i="1"/>
  <c r="F344" i="1" l="1"/>
  <c r="I344" i="1" s="1"/>
  <c r="D344" i="1"/>
  <c r="G344" i="1" l="1"/>
  <c r="J344" i="1" l="1"/>
  <c r="H344" i="1"/>
  <c r="F345" i="1" l="1"/>
  <c r="I345" i="1" s="1"/>
  <c r="D345" i="1"/>
  <c r="G345" i="1" l="1"/>
  <c r="J345" i="1" l="1"/>
  <c r="H345" i="1"/>
  <c r="F346" i="1" l="1"/>
  <c r="I346" i="1" s="1"/>
  <c r="D346" i="1"/>
  <c r="G346" i="1" l="1"/>
  <c r="J346" i="1" l="1"/>
  <c r="H346" i="1"/>
  <c r="F347" i="1" l="1"/>
  <c r="I347" i="1" s="1"/>
  <c r="D347" i="1"/>
  <c r="G347" i="1" l="1"/>
  <c r="J347" i="1" l="1"/>
  <c r="H347" i="1"/>
  <c r="F348" i="1" l="1"/>
  <c r="I348" i="1" s="1"/>
  <c r="D348" i="1"/>
  <c r="G348" i="1" l="1"/>
  <c r="J348" i="1" l="1"/>
  <c r="H348" i="1"/>
  <c r="F349" i="1" l="1"/>
  <c r="I349" i="1" s="1"/>
  <c r="D349" i="1"/>
  <c r="G349" i="1" l="1"/>
  <c r="J349" i="1" l="1"/>
  <c r="H349" i="1"/>
  <c r="F350" i="1" l="1"/>
  <c r="I350" i="1" s="1"/>
  <c r="D350" i="1"/>
  <c r="G350" i="1" l="1"/>
  <c r="J350" i="1" l="1"/>
  <c r="H350" i="1"/>
  <c r="F351" i="1" l="1"/>
  <c r="I351" i="1" s="1"/>
  <c r="D351" i="1"/>
  <c r="G351" i="1" l="1"/>
  <c r="J351" i="1" l="1"/>
  <c r="H351" i="1"/>
  <c r="F352" i="1" l="1"/>
  <c r="I352" i="1" s="1"/>
  <c r="D352" i="1"/>
  <c r="G352" i="1" l="1"/>
  <c r="J352" i="1" l="1"/>
  <c r="H352" i="1"/>
  <c r="F353" i="1" l="1"/>
  <c r="I353" i="1" s="1"/>
  <c r="D353" i="1"/>
  <c r="G353" i="1" l="1"/>
  <c r="J353" i="1" l="1"/>
  <c r="H353" i="1"/>
  <c r="F354" i="1" l="1"/>
  <c r="I354" i="1" s="1"/>
  <c r="D354" i="1"/>
  <c r="G354" i="1" l="1"/>
  <c r="J354" i="1" l="1"/>
  <c r="H354" i="1"/>
  <c r="F355" i="1" l="1"/>
  <c r="I355" i="1" s="1"/>
  <c r="D355" i="1"/>
  <c r="G355" i="1" l="1"/>
  <c r="J355" i="1" l="1"/>
  <c r="H355" i="1"/>
  <c r="F356" i="1" l="1"/>
  <c r="I356" i="1" s="1"/>
  <c r="D356" i="1"/>
  <c r="G356" i="1" l="1"/>
  <c r="J356" i="1" l="1"/>
  <c r="H356" i="1"/>
  <c r="F357" i="1" l="1"/>
  <c r="I357" i="1" s="1"/>
  <c r="D357" i="1"/>
  <c r="G357" i="1" l="1"/>
  <c r="J357" i="1" l="1"/>
  <c r="H357" i="1"/>
  <c r="F358" i="1" l="1"/>
  <c r="I358" i="1" s="1"/>
  <c r="D358" i="1"/>
  <c r="G358" i="1" l="1"/>
  <c r="J358" i="1" l="1"/>
  <c r="H358" i="1"/>
  <c r="F359" i="1" l="1"/>
  <c r="I359" i="1" s="1"/>
  <c r="D359" i="1"/>
  <c r="G359" i="1" l="1"/>
  <c r="J359" i="1" l="1"/>
  <c r="H359" i="1"/>
  <c r="F360" i="1" l="1"/>
  <c r="I360" i="1" s="1"/>
  <c r="D360" i="1"/>
  <c r="G360" i="1" l="1"/>
  <c r="J360" i="1" l="1"/>
  <c r="H360" i="1"/>
  <c r="F361" i="1" l="1"/>
  <c r="I361" i="1" s="1"/>
  <c r="D361" i="1"/>
  <c r="G361" i="1" l="1"/>
  <c r="J361" i="1" l="1"/>
  <c r="H361" i="1"/>
  <c r="F362" i="1" l="1"/>
  <c r="I362" i="1" s="1"/>
  <c r="D362" i="1"/>
  <c r="G362" i="1" l="1"/>
  <c r="J362" i="1" l="1"/>
  <c r="H362" i="1"/>
  <c r="F363" i="1" l="1"/>
  <c r="I363" i="1" s="1"/>
  <c r="D363" i="1"/>
  <c r="G363" i="1" l="1"/>
  <c r="J363" i="1" l="1"/>
  <c r="H363" i="1"/>
  <c r="F364" i="1" l="1"/>
  <c r="I364" i="1" s="1"/>
  <c r="D364" i="1"/>
  <c r="G364" i="1" l="1"/>
  <c r="J364" i="1" l="1"/>
  <c r="H364" i="1"/>
  <c r="F365" i="1" l="1"/>
  <c r="I365" i="1" s="1"/>
  <c r="D365" i="1"/>
  <c r="G365" i="1" l="1"/>
  <c r="J365" i="1" l="1"/>
  <c r="H365" i="1"/>
  <c r="F366" i="1" l="1"/>
  <c r="I366" i="1" s="1"/>
  <c r="D366" i="1"/>
  <c r="G366" i="1" l="1"/>
  <c r="J366" i="1" l="1"/>
  <c r="H366" i="1"/>
  <c r="F367" i="1" l="1"/>
  <c r="I367" i="1" s="1"/>
  <c r="D367" i="1"/>
  <c r="G367" i="1" l="1"/>
  <c r="J367" i="1" l="1"/>
  <c r="H367" i="1"/>
  <c r="F368" i="1" l="1"/>
  <c r="I368" i="1" s="1"/>
  <c r="D368" i="1"/>
  <c r="G368" i="1" l="1"/>
  <c r="J368" i="1" l="1"/>
  <c r="H368" i="1"/>
  <c r="F369" i="1" l="1"/>
  <c r="I369" i="1" s="1"/>
  <c r="D369" i="1"/>
  <c r="G369" i="1" l="1"/>
  <c r="J369" i="1" l="1"/>
  <c r="H369" i="1"/>
  <c r="F370" i="1" l="1"/>
  <c r="I370" i="1" s="1"/>
  <c r="D370" i="1"/>
  <c r="G370" i="1" l="1"/>
  <c r="J370" i="1" l="1"/>
  <c r="H370" i="1"/>
  <c r="F371" i="1" l="1"/>
  <c r="I371" i="1" s="1"/>
  <c r="D371" i="1"/>
  <c r="G371" i="1" l="1"/>
  <c r="J371" i="1" l="1"/>
  <c r="H371" i="1"/>
  <c r="F372" i="1" l="1"/>
  <c r="I372" i="1" s="1"/>
  <c r="D372" i="1"/>
  <c r="G372" i="1" l="1"/>
  <c r="J372" i="1" l="1"/>
  <c r="H372" i="1"/>
  <c r="F373" i="1" l="1"/>
  <c r="I373" i="1" s="1"/>
  <c r="D373" i="1"/>
  <c r="G373" i="1" l="1"/>
  <c r="J373" i="1" l="1"/>
  <c r="H373" i="1"/>
  <c r="F374" i="1" l="1"/>
  <c r="I374" i="1" s="1"/>
  <c r="D374" i="1"/>
  <c r="G374" i="1" l="1"/>
  <c r="J374" i="1" l="1"/>
  <c r="H374" i="1"/>
  <c r="F375" i="1" l="1"/>
  <c r="I375" i="1" s="1"/>
  <c r="D375" i="1"/>
  <c r="G375" i="1" l="1"/>
  <c r="J375" i="1" l="1"/>
  <c r="H375" i="1"/>
  <c r="F376" i="1" l="1"/>
  <c r="I376" i="1" s="1"/>
  <c r="D376" i="1"/>
  <c r="G376" i="1" l="1"/>
  <c r="J376" i="1" l="1"/>
  <c r="H376" i="1"/>
  <c r="F377" i="1" l="1"/>
  <c r="I377" i="1" s="1"/>
  <c r="D377" i="1"/>
  <c r="G377" i="1" l="1"/>
  <c r="J377" i="1" l="1"/>
  <c r="H377" i="1"/>
  <c r="F378" i="1" l="1"/>
  <c r="I378" i="1" s="1"/>
  <c r="D378" i="1"/>
  <c r="G378" i="1" l="1"/>
  <c r="J378" i="1" l="1"/>
  <c r="H378" i="1"/>
  <c r="F379" i="1" l="1"/>
  <c r="I379" i="1" s="1"/>
  <c r="D379" i="1"/>
  <c r="G379" i="1" l="1"/>
  <c r="J379" i="1" l="1"/>
  <c r="H379" i="1"/>
  <c r="F380" i="1" l="1"/>
  <c r="I380" i="1" s="1"/>
  <c r="D380" i="1"/>
  <c r="G380" i="1" l="1"/>
  <c r="J380" i="1" l="1"/>
  <c r="H380" i="1"/>
  <c r="F381" i="1" l="1"/>
  <c r="I381" i="1" s="1"/>
  <c r="D381" i="1"/>
  <c r="G381" i="1" l="1"/>
  <c r="J381" i="1" l="1"/>
  <c r="H381" i="1"/>
  <c r="F382" i="1" l="1"/>
  <c r="I382" i="1" s="1"/>
  <c r="D382" i="1"/>
  <c r="G382" i="1" l="1"/>
  <c r="J382" i="1" l="1"/>
  <c r="H382" i="1"/>
  <c r="F383" i="1" l="1"/>
  <c r="I383" i="1" s="1"/>
  <c r="D383" i="1"/>
  <c r="G383" i="1" l="1"/>
  <c r="J383" i="1" l="1"/>
  <c r="H383" i="1"/>
  <c r="F384" i="1" l="1"/>
  <c r="I384" i="1" s="1"/>
  <c r="D384" i="1"/>
  <c r="G384" i="1" l="1"/>
  <c r="J384" i="1" l="1"/>
  <c r="H384" i="1"/>
  <c r="F385" i="1" l="1"/>
  <c r="I385" i="1" s="1"/>
  <c r="D385" i="1"/>
  <c r="G385" i="1" l="1"/>
  <c r="J385" i="1" l="1"/>
  <c r="H385" i="1"/>
  <c r="F386" i="1" l="1"/>
  <c r="I386" i="1" s="1"/>
  <c r="D386" i="1"/>
  <c r="G386" i="1" l="1"/>
  <c r="J386" i="1" l="1"/>
  <c r="H386" i="1"/>
  <c r="F387" i="1" l="1"/>
  <c r="I387" i="1" s="1"/>
  <c r="D387" i="1"/>
  <c r="G387" i="1" l="1"/>
  <c r="J387" i="1" l="1"/>
  <c r="H387" i="1"/>
  <c r="F388" i="1" l="1"/>
  <c r="I388" i="1" s="1"/>
  <c r="D388" i="1"/>
  <c r="G388" i="1" l="1"/>
  <c r="J388" i="1" l="1"/>
  <c r="H388" i="1"/>
  <c r="F389" i="1" l="1"/>
  <c r="I389" i="1" s="1"/>
  <c r="D389" i="1"/>
  <c r="G389" i="1" l="1"/>
  <c r="J389" i="1" l="1"/>
  <c r="H389" i="1"/>
  <c r="F390" i="1" l="1"/>
  <c r="I390" i="1" s="1"/>
  <c r="D390" i="1"/>
  <c r="G390" i="1" l="1"/>
  <c r="J390" i="1" l="1"/>
  <c r="H390" i="1"/>
  <c r="F391" i="1" l="1"/>
  <c r="I391" i="1" s="1"/>
  <c r="D391" i="1"/>
  <c r="G391" i="1" l="1"/>
  <c r="J391" i="1" l="1"/>
  <c r="H391" i="1"/>
  <c r="F392" i="1" l="1"/>
  <c r="I392" i="1" s="1"/>
  <c r="D392" i="1"/>
  <c r="G392" i="1" l="1"/>
  <c r="J392" i="1" l="1"/>
  <c r="H392" i="1"/>
  <c r="F393" i="1" l="1"/>
  <c r="I393" i="1" s="1"/>
  <c r="D393" i="1"/>
  <c r="G393" i="1" l="1"/>
  <c r="J393" i="1" l="1"/>
  <c r="H393" i="1"/>
  <c r="F394" i="1" l="1"/>
  <c r="I394" i="1" s="1"/>
  <c r="D394" i="1"/>
  <c r="G394" i="1" l="1"/>
  <c r="J394" i="1" l="1"/>
  <c r="H394" i="1"/>
  <c r="F395" i="1" l="1"/>
  <c r="I395" i="1" s="1"/>
  <c r="D395" i="1"/>
  <c r="G395" i="1" l="1"/>
  <c r="J395" i="1" l="1"/>
  <c r="H395" i="1"/>
  <c r="F396" i="1" l="1"/>
  <c r="I396" i="1" s="1"/>
  <c r="D396" i="1"/>
  <c r="G396" i="1" l="1"/>
  <c r="J396" i="1" l="1"/>
  <c r="H396" i="1"/>
  <c r="F397" i="1" l="1"/>
  <c r="I397" i="1" s="1"/>
  <c r="D397" i="1"/>
  <c r="G397" i="1" l="1"/>
  <c r="J397" i="1" l="1"/>
  <c r="H397" i="1"/>
  <c r="F398" i="1" l="1"/>
  <c r="I398" i="1" s="1"/>
  <c r="D398" i="1"/>
  <c r="G398" i="1" l="1"/>
  <c r="J398" i="1" l="1"/>
  <c r="H398" i="1"/>
  <c r="F399" i="1" l="1"/>
  <c r="I399" i="1" s="1"/>
  <c r="D399" i="1"/>
  <c r="G399" i="1" l="1"/>
  <c r="J399" i="1" l="1"/>
  <c r="H399" i="1"/>
  <c r="F400" i="1" l="1"/>
  <c r="I400" i="1" s="1"/>
  <c r="D400" i="1"/>
  <c r="G400" i="1" l="1"/>
  <c r="J400" i="1" l="1"/>
  <c r="H400" i="1"/>
  <c r="F401" i="1" l="1"/>
  <c r="I401" i="1" s="1"/>
  <c r="D401" i="1"/>
  <c r="G401" i="1" l="1"/>
  <c r="J401" i="1" l="1"/>
  <c r="H401" i="1"/>
  <c r="F402" i="1" l="1"/>
  <c r="I402" i="1" s="1"/>
  <c r="D402" i="1"/>
  <c r="G402" i="1" l="1"/>
  <c r="J402" i="1" l="1"/>
  <c r="H402" i="1"/>
  <c r="F403" i="1" l="1"/>
  <c r="I403" i="1" s="1"/>
  <c r="D403" i="1"/>
  <c r="G403" i="1" l="1"/>
  <c r="J403" i="1" l="1"/>
  <c r="H403" i="1"/>
  <c r="F404" i="1" l="1"/>
  <c r="I404" i="1" s="1"/>
  <c r="D404" i="1"/>
  <c r="G404" i="1" l="1"/>
  <c r="J404" i="1" l="1"/>
  <c r="H404" i="1"/>
  <c r="F405" i="1" l="1"/>
  <c r="I405" i="1" s="1"/>
  <c r="D405" i="1"/>
  <c r="G405" i="1" l="1"/>
  <c r="J405" i="1" l="1"/>
  <c r="H405" i="1"/>
  <c r="F406" i="1" l="1"/>
  <c r="I406" i="1" s="1"/>
  <c r="D406" i="1"/>
  <c r="G406" i="1" l="1"/>
  <c r="J406" i="1" l="1"/>
  <c r="H406" i="1"/>
  <c r="F407" i="1" l="1"/>
  <c r="I407" i="1" s="1"/>
  <c r="D407" i="1"/>
  <c r="G407" i="1" l="1"/>
  <c r="J407" i="1" l="1"/>
  <c r="H407" i="1"/>
  <c r="F408" i="1" l="1"/>
  <c r="I408" i="1" s="1"/>
  <c r="D408" i="1"/>
  <c r="G408" i="1" l="1"/>
  <c r="J408" i="1" l="1"/>
  <c r="H408" i="1"/>
  <c r="F409" i="1" l="1"/>
  <c r="I409" i="1" s="1"/>
  <c r="D409" i="1"/>
  <c r="G409" i="1" l="1"/>
  <c r="J409" i="1" l="1"/>
  <c r="H409" i="1"/>
  <c r="F410" i="1" l="1"/>
  <c r="I410" i="1" s="1"/>
  <c r="D410" i="1"/>
  <c r="G410" i="1" l="1"/>
  <c r="J410" i="1" l="1"/>
  <c r="H410" i="1"/>
  <c r="F411" i="1" l="1"/>
  <c r="I411" i="1" s="1"/>
  <c r="D411" i="1"/>
  <c r="G411" i="1" l="1"/>
  <c r="J411" i="1" l="1"/>
  <c r="H411" i="1"/>
  <c r="F412" i="1" l="1"/>
  <c r="I412" i="1" s="1"/>
  <c r="D412" i="1"/>
  <c r="G412" i="1" l="1"/>
  <c r="J412" i="1" l="1"/>
  <c r="H412" i="1"/>
  <c r="F413" i="1" l="1"/>
  <c r="I413" i="1" s="1"/>
  <c r="D413" i="1"/>
  <c r="G413" i="1" l="1"/>
  <c r="J413" i="1" l="1"/>
  <c r="H413" i="1"/>
  <c r="F414" i="1" l="1"/>
  <c r="I414" i="1" s="1"/>
  <c r="D414" i="1"/>
  <c r="G414" i="1" l="1"/>
  <c r="J414" i="1" l="1"/>
  <c r="H414" i="1"/>
  <c r="F415" i="1" l="1"/>
  <c r="I415" i="1" s="1"/>
  <c r="D415" i="1"/>
  <c r="G415" i="1" l="1"/>
  <c r="J415" i="1" l="1"/>
  <c r="H415" i="1"/>
  <c r="F416" i="1" l="1"/>
  <c r="I416" i="1" s="1"/>
  <c r="D416" i="1"/>
  <c r="G416" i="1" l="1"/>
  <c r="J416" i="1" l="1"/>
  <c r="H416" i="1"/>
  <c r="F417" i="1" l="1"/>
  <c r="I417" i="1" s="1"/>
  <c r="D417" i="1"/>
  <c r="G417" i="1" l="1"/>
  <c r="J417" i="1" l="1"/>
  <c r="H417" i="1"/>
  <c r="F418" i="1" l="1"/>
  <c r="I418" i="1" s="1"/>
  <c r="D418" i="1"/>
  <c r="G418" i="1" l="1"/>
  <c r="J418" i="1" l="1"/>
  <c r="H418" i="1"/>
  <c r="F419" i="1" l="1"/>
  <c r="I419" i="1" s="1"/>
  <c r="D419" i="1"/>
  <c r="G419" i="1" l="1"/>
  <c r="J419" i="1" l="1"/>
  <c r="H419" i="1"/>
  <c r="F420" i="1" l="1"/>
  <c r="I420" i="1" s="1"/>
  <c r="D420" i="1"/>
  <c r="G420" i="1" l="1"/>
  <c r="J420" i="1" l="1"/>
  <c r="H420" i="1"/>
  <c r="F421" i="1" l="1"/>
  <c r="I421" i="1" s="1"/>
  <c r="D421" i="1"/>
  <c r="G421" i="1" l="1"/>
  <c r="J421" i="1" l="1"/>
  <c r="H421" i="1"/>
  <c r="F422" i="1" l="1"/>
  <c r="I422" i="1" s="1"/>
  <c r="D422" i="1"/>
  <c r="G422" i="1" l="1"/>
  <c r="J422" i="1" l="1"/>
  <c r="H422" i="1"/>
  <c r="F423" i="1" l="1"/>
  <c r="I423" i="1" s="1"/>
  <c r="D423" i="1"/>
  <c r="G423" i="1" l="1"/>
  <c r="J423" i="1" l="1"/>
  <c r="H423" i="1"/>
  <c r="F424" i="1" l="1"/>
  <c r="I424" i="1" s="1"/>
  <c r="D424" i="1"/>
  <c r="G424" i="1" l="1"/>
  <c r="J424" i="1" l="1"/>
  <c r="H424" i="1"/>
  <c r="F425" i="1" l="1"/>
  <c r="I425" i="1" s="1"/>
  <c r="D425" i="1"/>
  <c r="G425" i="1" l="1"/>
  <c r="J425" i="1" l="1"/>
  <c r="H425" i="1"/>
  <c r="F426" i="1" l="1"/>
  <c r="I426" i="1" s="1"/>
  <c r="D426" i="1"/>
  <c r="G426" i="1" l="1"/>
  <c r="J426" i="1" l="1"/>
  <c r="H426" i="1"/>
  <c r="F427" i="1" l="1"/>
  <c r="I427" i="1" s="1"/>
  <c r="D427" i="1"/>
  <c r="G427" i="1" l="1"/>
  <c r="J427" i="1" l="1"/>
  <c r="H427" i="1"/>
  <c r="F428" i="1" l="1"/>
  <c r="I428" i="1" s="1"/>
  <c r="D428" i="1"/>
  <c r="G428" i="1" l="1"/>
  <c r="J428" i="1" l="1"/>
  <c r="H428" i="1"/>
  <c r="F429" i="1" l="1"/>
  <c r="I429" i="1" s="1"/>
  <c r="D429" i="1"/>
  <c r="G429" i="1" l="1"/>
  <c r="J429" i="1" l="1"/>
  <c r="H429" i="1"/>
  <c r="F430" i="1" l="1"/>
  <c r="I430" i="1" s="1"/>
  <c r="D430" i="1"/>
  <c r="G430" i="1" l="1"/>
  <c r="J430" i="1" l="1"/>
  <c r="H430" i="1"/>
  <c r="F431" i="1" l="1"/>
  <c r="I431" i="1" s="1"/>
  <c r="D431" i="1"/>
  <c r="G431" i="1" l="1"/>
  <c r="J431" i="1" l="1"/>
  <c r="H431" i="1"/>
  <c r="F432" i="1" l="1"/>
  <c r="I432" i="1" s="1"/>
  <c r="D432" i="1"/>
  <c r="G432" i="1" l="1"/>
  <c r="J432" i="1" l="1"/>
  <c r="H432" i="1"/>
  <c r="F433" i="1" l="1"/>
  <c r="I433" i="1" s="1"/>
  <c r="D433" i="1"/>
  <c r="G433" i="1" l="1"/>
  <c r="J433" i="1" l="1"/>
  <c r="H433" i="1"/>
  <c r="F434" i="1" l="1"/>
  <c r="I434" i="1" s="1"/>
  <c r="D434" i="1"/>
  <c r="G434" i="1" l="1"/>
  <c r="J434" i="1" l="1"/>
  <c r="H434" i="1"/>
  <c r="F435" i="1" l="1"/>
  <c r="I435" i="1" s="1"/>
  <c r="D435" i="1"/>
  <c r="G435" i="1" l="1"/>
  <c r="J435" i="1" l="1"/>
  <c r="H435" i="1"/>
  <c r="F436" i="1" l="1"/>
  <c r="I436" i="1" s="1"/>
  <c r="D436" i="1"/>
  <c r="G436" i="1" l="1"/>
  <c r="J436" i="1" l="1"/>
  <c r="H436" i="1"/>
  <c r="F437" i="1" l="1"/>
  <c r="I437" i="1" s="1"/>
  <c r="D437" i="1"/>
  <c r="G437" i="1" l="1"/>
  <c r="J437" i="1" l="1"/>
  <c r="H437" i="1"/>
  <c r="F438" i="1" l="1"/>
  <c r="I438" i="1" s="1"/>
  <c r="D438" i="1"/>
  <c r="G438" i="1" l="1"/>
  <c r="J438" i="1" l="1"/>
  <c r="H438" i="1"/>
  <c r="F439" i="1" l="1"/>
  <c r="I439" i="1" s="1"/>
  <c r="D439" i="1"/>
  <c r="G439" i="1" l="1"/>
  <c r="J439" i="1" l="1"/>
  <c r="H439" i="1"/>
  <c r="F440" i="1" l="1"/>
  <c r="I440" i="1" s="1"/>
  <c r="D440" i="1"/>
  <c r="G440" i="1" l="1"/>
  <c r="J440" i="1" l="1"/>
  <c r="H440" i="1"/>
  <c r="F441" i="1" l="1"/>
  <c r="I441" i="1" s="1"/>
  <c r="D441" i="1"/>
  <c r="G441" i="1" l="1"/>
  <c r="J441" i="1" l="1"/>
  <c r="H441" i="1"/>
  <c r="F442" i="1" l="1"/>
  <c r="I442" i="1" s="1"/>
  <c r="D442" i="1"/>
  <c r="G442" i="1" l="1"/>
  <c r="J442" i="1" l="1"/>
  <c r="H442" i="1"/>
  <c r="F443" i="1" l="1"/>
  <c r="I443" i="1" s="1"/>
  <c r="D443" i="1"/>
  <c r="G443" i="1" l="1"/>
  <c r="J443" i="1" l="1"/>
  <c r="H443" i="1"/>
  <c r="F444" i="1" l="1"/>
  <c r="I444" i="1" s="1"/>
  <c r="D444" i="1"/>
  <c r="G444" i="1" l="1"/>
  <c r="J444" i="1" l="1"/>
  <c r="H444" i="1"/>
  <c r="F445" i="1" l="1"/>
  <c r="I445" i="1" s="1"/>
  <c r="D445" i="1"/>
  <c r="G445" i="1" l="1"/>
  <c r="J445" i="1" l="1"/>
  <c r="H445" i="1"/>
  <c r="F446" i="1" l="1"/>
  <c r="I446" i="1" s="1"/>
  <c r="D446" i="1"/>
  <c r="G446" i="1" l="1"/>
  <c r="J446" i="1" l="1"/>
  <c r="H446" i="1"/>
  <c r="F447" i="1" l="1"/>
  <c r="I447" i="1" s="1"/>
  <c r="D447" i="1"/>
  <c r="G447" i="1" l="1"/>
  <c r="J447" i="1" l="1"/>
  <c r="H447" i="1"/>
  <c r="F448" i="1" l="1"/>
  <c r="I448" i="1" s="1"/>
  <c r="D448" i="1"/>
  <c r="G448" i="1" l="1"/>
  <c r="J448" i="1" l="1"/>
  <c r="H448" i="1"/>
  <c r="F449" i="1" l="1"/>
  <c r="I449" i="1" s="1"/>
  <c r="D449" i="1"/>
  <c r="G449" i="1" l="1"/>
  <c r="J449" i="1" l="1"/>
  <c r="H449" i="1"/>
  <c r="F450" i="1" l="1"/>
  <c r="I450" i="1" s="1"/>
  <c r="D450" i="1"/>
  <c r="G450" i="1" l="1"/>
  <c r="J450" i="1" l="1"/>
  <c r="H450" i="1"/>
  <c r="F451" i="1" l="1"/>
  <c r="I451" i="1" s="1"/>
  <c r="D451" i="1"/>
  <c r="G451" i="1" l="1"/>
  <c r="J451" i="1" l="1"/>
  <c r="H451" i="1"/>
  <c r="F452" i="1" l="1"/>
  <c r="I452" i="1" s="1"/>
  <c r="D452" i="1"/>
  <c r="G452" i="1" l="1"/>
  <c r="J452" i="1" l="1"/>
  <c r="H452" i="1"/>
  <c r="F453" i="1" l="1"/>
  <c r="I453" i="1" s="1"/>
  <c r="D453" i="1"/>
  <c r="G453" i="1" l="1"/>
  <c r="J453" i="1" l="1"/>
  <c r="H453" i="1"/>
  <c r="F454" i="1" l="1"/>
  <c r="I454" i="1" s="1"/>
  <c r="D454" i="1"/>
  <c r="G454" i="1" l="1"/>
  <c r="J454" i="1" l="1"/>
  <c r="H454" i="1"/>
  <c r="F455" i="1" l="1"/>
  <c r="I455" i="1" s="1"/>
  <c r="D455" i="1"/>
  <c r="G455" i="1" l="1"/>
  <c r="J455" i="1" l="1"/>
  <c r="H455" i="1"/>
  <c r="F456" i="1" l="1"/>
  <c r="I456" i="1" s="1"/>
  <c r="D456" i="1"/>
  <c r="G456" i="1" l="1"/>
  <c r="J456" i="1" l="1"/>
  <c r="H456" i="1"/>
  <c r="F457" i="1" l="1"/>
  <c r="I457" i="1" s="1"/>
  <c r="D457" i="1"/>
  <c r="G457" i="1" l="1"/>
  <c r="J457" i="1" l="1"/>
  <c r="H457" i="1"/>
  <c r="F458" i="1" l="1"/>
  <c r="I458" i="1" s="1"/>
  <c r="D458" i="1"/>
  <c r="G458" i="1" l="1"/>
  <c r="J458" i="1" l="1"/>
  <c r="H458" i="1"/>
  <c r="F459" i="1" l="1"/>
  <c r="I459" i="1" s="1"/>
  <c r="D459" i="1"/>
  <c r="G459" i="1" l="1"/>
  <c r="J459" i="1" l="1"/>
  <c r="H459" i="1"/>
  <c r="F460" i="1" l="1"/>
  <c r="I460" i="1" s="1"/>
  <c r="D460" i="1"/>
  <c r="G460" i="1" l="1"/>
  <c r="J460" i="1" l="1"/>
  <c r="H460" i="1"/>
  <c r="F461" i="1" l="1"/>
  <c r="I461" i="1" s="1"/>
  <c r="D461" i="1"/>
  <c r="G461" i="1" l="1"/>
  <c r="J461" i="1" l="1"/>
  <c r="H461" i="1"/>
  <c r="F462" i="1" l="1"/>
  <c r="I462" i="1" s="1"/>
  <c r="D462" i="1"/>
  <c r="G462" i="1" l="1"/>
  <c r="J462" i="1" l="1"/>
  <c r="H462" i="1"/>
  <c r="F463" i="1" l="1"/>
  <c r="I463" i="1" s="1"/>
  <c r="D463" i="1"/>
  <c r="G463" i="1" l="1"/>
  <c r="J463" i="1" l="1"/>
  <c r="H463" i="1"/>
  <c r="F464" i="1" l="1"/>
  <c r="I464" i="1" s="1"/>
  <c r="D464" i="1"/>
  <c r="G464" i="1" l="1"/>
  <c r="J464" i="1" l="1"/>
  <c r="H464" i="1"/>
  <c r="F465" i="1" l="1"/>
  <c r="I465" i="1" s="1"/>
  <c r="D465" i="1"/>
  <c r="G465" i="1" l="1"/>
  <c r="J465" i="1" l="1"/>
  <c r="H465" i="1"/>
  <c r="F466" i="1" l="1"/>
  <c r="I466" i="1" s="1"/>
  <c r="D466" i="1"/>
  <c r="G466" i="1" l="1"/>
  <c r="J466" i="1" l="1"/>
  <c r="H466" i="1"/>
  <c r="F467" i="1" l="1"/>
  <c r="I467" i="1" s="1"/>
  <c r="D467" i="1"/>
  <c r="G467" i="1" l="1"/>
  <c r="J467" i="1" l="1"/>
  <c r="H467" i="1"/>
  <c r="F468" i="1" l="1"/>
  <c r="I468" i="1" s="1"/>
  <c r="D468" i="1"/>
  <c r="G468" i="1" l="1"/>
  <c r="J468" i="1" l="1"/>
  <c r="H468" i="1"/>
  <c r="F469" i="1" l="1"/>
  <c r="I469" i="1" s="1"/>
  <c r="D469" i="1"/>
  <c r="G469" i="1" l="1"/>
  <c r="J469" i="1" l="1"/>
  <c r="H469" i="1"/>
  <c r="F470" i="1" l="1"/>
  <c r="I470" i="1" s="1"/>
  <c r="D470" i="1"/>
  <c r="G470" i="1" l="1"/>
  <c r="J470" i="1" l="1"/>
  <c r="H470" i="1"/>
  <c r="F471" i="1" l="1"/>
  <c r="I471" i="1" s="1"/>
  <c r="D471" i="1"/>
  <c r="G471" i="1" l="1"/>
  <c r="J471" i="1" l="1"/>
  <c r="H471" i="1"/>
  <c r="F472" i="1" l="1"/>
  <c r="I472" i="1" s="1"/>
  <c r="D472" i="1"/>
  <c r="G472" i="1" l="1"/>
  <c r="J472" i="1" l="1"/>
  <c r="H472" i="1"/>
  <c r="F473" i="1" l="1"/>
  <c r="I473" i="1" s="1"/>
  <c r="D473" i="1"/>
  <c r="G473" i="1" l="1"/>
  <c r="J473" i="1" l="1"/>
  <c r="H473" i="1"/>
  <c r="F474" i="1" l="1"/>
  <c r="I474" i="1" s="1"/>
  <c r="D474" i="1"/>
  <c r="G474" i="1" l="1"/>
  <c r="J474" i="1" l="1"/>
  <c r="H474" i="1"/>
  <c r="F475" i="1" l="1"/>
  <c r="I475" i="1" s="1"/>
  <c r="D475" i="1"/>
  <c r="G475" i="1" l="1"/>
  <c r="J475" i="1" l="1"/>
  <c r="H475" i="1"/>
  <c r="F476" i="1" l="1"/>
  <c r="I476" i="1" s="1"/>
  <c r="D476" i="1"/>
  <c r="G476" i="1" l="1"/>
  <c r="J476" i="1" l="1"/>
  <c r="H476" i="1"/>
  <c r="F477" i="1" l="1"/>
  <c r="I477" i="1" s="1"/>
  <c r="D477" i="1"/>
  <c r="G477" i="1" l="1"/>
  <c r="J477" i="1" l="1"/>
  <c r="H477" i="1"/>
  <c r="F478" i="1" l="1"/>
  <c r="I478" i="1" s="1"/>
  <c r="D478" i="1"/>
  <c r="G478" i="1" l="1"/>
  <c r="J478" i="1" l="1"/>
  <c r="H478" i="1"/>
  <c r="F479" i="1" l="1"/>
  <c r="I479" i="1" s="1"/>
  <c r="D479" i="1"/>
  <c r="G479" i="1" l="1"/>
  <c r="J479" i="1" l="1"/>
  <c r="H479" i="1"/>
  <c r="F480" i="1" l="1"/>
  <c r="I480" i="1" s="1"/>
  <c r="D480" i="1"/>
  <c r="G480" i="1" l="1"/>
  <c r="J480" i="1" l="1"/>
  <c r="H480" i="1"/>
  <c r="F481" i="1" l="1"/>
  <c r="I481" i="1" s="1"/>
  <c r="D481" i="1"/>
  <c r="G481" i="1" l="1"/>
  <c r="J481" i="1" l="1"/>
  <c r="H481" i="1"/>
  <c r="F482" i="1" l="1"/>
  <c r="I482" i="1" s="1"/>
  <c r="D482" i="1"/>
  <c r="G482" i="1" l="1"/>
  <c r="J482" i="1" l="1"/>
  <c r="H482" i="1"/>
  <c r="F483" i="1" l="1"/>
  <c r="I483" i="1" s="1"/>
  <c r="D483" i="1"/>
  <c r="G483" i="1" l="1"/>
  <c r="J483" i="1" l="1"/>
  <c r="H483" i="1"/>
  <c r="F484" i="1" l="1"/>
  <c r="I484" i="1" s="1"/>
  <c r="D484" i="1"/>
  <c r="G484" i="1" l="1"/>
  <c r="J484" i="1" l="1"/>
  <c r="H484" i="1"/>
  <c r="F485" i="1" l="1"/>
  <c r="I485" i="1" s="1"/>
  <c r="D485" i="1"/>
  <c r="G485" i="1" l="1"/>
  <c r="J485" i="1" l="1"/>
  <c r="H485" i="1"/>
  <c r="F486" i="1" l="1"/>
  <c r="I486" i="1" s="1"/>
  <c r="D486" i="1"/>
  <c r="G486" i="1" l="1"/>
  <c r="J486" i="1" l="1"/>
  <c r="H486" i="1"/>
  <c r="F487" i="1" l="1"/>
  <c r="I487" i="1" s="1"/>
  <c r="D487" i="1"/>
  <c r="G487" i="1" l="1"/>
  <c r="J487" i="1" l="1"/>
  <c r="H487" i="1"/>
  <c r="F488" i="1" l="1"/>
  <c r="I488" i="1" s="1"/>
  <c r="D488" i="1"/>
  <c r="G488" i="1" l="1"/>
  <c r="J488" i="1" l="1"/>
  <c r="H488" i="1"/>
  <c r="F489" i="1" l="1"/>
  <c r="I489" i="1" s="1"/>
  <c r="D489" i="1"/>
  <c r="G489" i="1" l="1"/>
  <c r="J489" i="1" l="1"/>
  <c r="H489" i="1"/>
  <c r="F490" i="1" l="1"/>
  <c r="I490" i="1" s="1"/>
  <c r="D490" i="1"/>
  <c r="G490" i="1" l="1"/>
  <c r="J490" i="1" l="1"/>
  <c r="H490" i="1"/>
  <c r="F491" i="1" l="1"/>
  <c r="I491" i="1" s="1"/>
  <c r="D491" i="1"/>
  <c r="G491" i="1" l="1"/>
  <c r="J491" i="1" l="1"/>
  <c r="H491" i="1"/>
  <c r="F492" i="1" l="1"/>
  <c r="I492" i="1" s="1"/>
  <c r="D492" i="1"/>
  <c r="G492" i="1" l="1"/>
  <c r="J492" i="1" l="1"/>
  <c r="H492" i="1"/>
  <c r="F493" i="1" l="1"/>
  <c r="I493" i="1" s="1"/>
  <c r="D493" i="1"/>
  <c r="G493" i="1" l="1"/>
  <c r="J493" i="1" l="1"/>
  <c r="H493" i="1"/>
  <c r="F494" i="1" l="1"/>
  <c r="I494" i="1" s="1"/>
  <c r="D494" i="1"/>
  <c r="G494" i="1" l="1"/>
  <c r="J494" i="1" l="1"/>
  <c r="H494" i="1"/>
  <c r="F495" i="1" l="1"/>
  <c r="I495" i="1" s="1"/>
  <c r="D495" i="1"/>
  <c r="G495" i="1" l="1"/>
  <c r="J495" i="1" l="1"/>
  <c r="H495" i="1"/>
  <c r="F496" i="1" l="1"/>
  <c r="I496" i="1" s="1"/>
  <c r="D496" i="1"/>
  <c r="G496" i="1" l="1"/>
  <c r="J496" i="1" l="1"/>
  <c r="H496" i="1"/>
  <c r="F497" i="1" l="1"/>
  <c r="I497" i="1" s="1"/>
  <c r="D497" i="1"/>
  <c r="G497" i="1" l="1"/>
  <c r="J497" i="1" l="1"/>
  <c r="H497" i="1"/>
  <c r="F498" i="1" l="1"/>
  <c r="I498" i="1" s="1"/>
  <c r="D498" i="1"/>
  <c r="G498" i="1" l="1"/>
  <c r="J498" i="1" l="1"/>
  <c r="H498" i="1"/>
  <c r="F499" i="1" l="1"/>
  <c r="I499" i="1" s="1"/>
  <c r="D499" i="1"/>
  <c r="G499" i="1" l="1"/>
  <c r="J499" i="1" l="1"/>
  <c r="H499" i="1"/>
  <c r="F500" i="1" l="1"/>
  <c r="I500" i="1" s="1"/>
  <c r="D500" i="1"/>
  <c r="G500" i="1" l="1"/>
  <c r="J500" i="1" l="1"/>
  <c r="H500" i="1"/>
  <c r="F501" i="1" l="1"/>
  <c r="I501" i="1" s="1"/>
  <c r="D501" i="1"/>
  <c r="G501" i="1" l="1"/>
  <c r="J501" i="1" l="1"/>
  <c r="H501" i="1"/>
  <c r="F502" i="1" l="1"/>
  <c r="I502" i="1" s="1"/>
  <c r="D502" i="1"/>
  <c r="G502" i="1" l="1"/>
  <c r="J502" i="1" l="1"/>
  <c r="H502" i="1"/>
  <c r="F503" i="1" l="1"/>
  <c r="I503" i="1" s="1"/>
  <c r="D503" i="1"/>
  <c r="G503" i="1" l="1"/>
  <c r="J503" i="1" l="1"/>
  <c r="H503" i="1"/>
  <c r="F504" i="1" l="1"/>
  <c r="I504" i="1" s="1"/>
  <c r="D504" i="1"/>
  <c r="G504" i="1" l="1"/>
  <c r="J504" i="1" l="1"/>
  <c r="H504" i="1"/>
  <c r="F505" i="1" l="1"/>
  <c r="I505" i="1" s="1"/>
  <c r="D505" i="1"/>
  <c r="G505" i="1" l="1"/>
  <c r="J505" i="1" l="1"/>
  <c r="H505" i="1"/>
  <c r="F506" i="1" l="1"/>
  <c r="D506" i="1"/>
  <c r="G506" i="1" l="1"/>
  <c r="D19" i="1"/>
  <c r="D22" i="1"/>
  <c r="I506" i="1"/>
  <c r="D20" i="1"/>
  <c r="D21" i="1"/>
  <c r="J506" i="1" l="1"/>
  <c r="H506" i="1"/>
</calcChain>
</file>

<file path=xl/sharedStrings.xml><?xml version="1.0" encoding="utf-8"?>
<sst xmlns="http://schemas.openxmlformats.org/spreadsheetml/2006/main" count="32" uniqueCount="32">
  <si>
    <t>No.</t>
  </si>
  <si>
    <t>Payment Due</t>
  </si>
  <si>
    <t>Interest</t>
  </si>
  <si>
    <t>Principal</t>
  </si>
  <si>
    <t>Balance</t>
  </si>
  <si>
    <t>Loan Information</t>
  </si>
  <si>
    <t>years</t>
  </si>
  <si>
    <t>Interest Rate</t>
  </si>
  <si>
    <t>Cumulative Principal</t>
  </si>
  <si>
    <t>Cumulative Interest</t>
  </si>
  <si>
    <t>Rate Adjustments</t>
  </si>
  <si>
    <t>Payment Date</t>
  </si>
  <si>
    <t xml:space="preserve">Loan amount </t>
  </si>
  <si>
    <t xml:space="preserve">Term (years) </t>
  </si>
  <si>
    <t xml:space="preserve">Starting interest rate </t>
  </si>
  <si>
    <t xml:space="preserve">First payment date </t>
  </si>
  <si>
    <t xml:space="preserve">Starting monthly payment </t>
  </si>
  <si>
    <t xml:space="preserve">Rate remains fixed for </t>
  </si>
  <si>
    <t xml:space="preserve">Months between adjustments </t>
  </si>
  <si>
    <t xml:space="preserve">Expected adjustment </t>
  </si>
  <si>
    <t xml:space="preserve">Interest rate cap </t>
  </si>
  <si>
    <t xml:space="preserve">Est. Max rate </t>
  </si>
  <si>
    <t xml:space="preserve">Est. Max monthly payment </t>
  </si>
  <si>
    <t xml:space="preserve">Total payments </t>
  </si>
  <si>
    <t xml:space="preserve">Total interest </t>
  </si>
  <si>
    <t xml:space="preserve">Internal Rate of Return </t>
  </si>
  <si>
    <t>[42]</t>
  </si>
  <si>
    <t>{42}</t>
  </si>
  <si>
    <t>Amortization Schedule</t>
  </si>
  <si>
    <t>Extra Payment</t>
  </si>
  <si>
    <t xml:space="preserve"> - </t>
  </si>
  <si>
    <t>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</si>
</sst>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%"/>
    <numFmt numFmtId="166" formatCode="_(* #,##0.000_);_(* \(#,##0.000\);_(* &quot;-&quot;???_);_(@_)"/>
  </numFmts>
  <fonts count="13" x14ac:knownFonts="1">
    <font>
      <sz val="10"/>
      <name val="Tahoma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Tahoma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2"/>
      <color indexed="9"/>
      <name val="Tahoma"/>
      <family val="2"/>
    </font>
    <font>
      <b/>
      <sz val="10"/>
      <color rgb="FFFF0000"/>
      <name val="Arial"/>
      <family val="2"/>
    </font>
    <font>
      <sz val="2"/>
      <color indexed="9"/>
      <name val="Arial"/>
      <family val="2"/>
    </font>
    <font>
      <u/>
      <sz val="10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medium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Font="1" applyProtection="1"/>
    <xf numFmtId="14" fontId="2" fillId="0" borderId="0" xfId="0" applyNumberFormat="1" applyFont="1" applyAlignment="1" applyProtection="1">
      <alignment horizontal="right"/>
    </xf>
    <xf numFmtId="8" fontId="0" fillId="0" borderId="0" xfId="0" applyNumberFormat="1" applyFont="1" applyProtection="1"/>
    <xf numFmtId="0" fontId="0" fillId="0" borderId="0" xfId="0" applyProtection="1"/>
    <xf numFmtId="165" fontId="2" fillId="0" borderId="0" xfId="3" applyNumberFormat="1" applyFont="1" applyAlignment="1" applyProtection="1">
      <alignment horizontal="right"/>
    </xf>
    <xf numFmtId="166" fontId="0" fillId="0" borderId="0" xfId="0" applyNumberFormat="1" applyFont="1" applyProtection="1"/>
    <xf numFmtId="0" fontId="3" fillId="0" borderId="0" xfId="0" applyFont="1" applyProtection="1"/>
    <xf numFmtId="0" fontId="0" fillId="0" borderId="0" xfId="0" applyFont="1" applyAlignment="1" applyProtection="1">
      <alignment vertical="center"/>
    </xf>
    <xf numFmtId="10" fontId="7" fillId="0" borderId="0" xfId="3" applyNumberFormat="1" applyFont="1" applyProtection="1"/>
    <xf numFmtId="40" fontId="4" fillId="0" borderId="0" xfId="0" applyNumberFormat="1" applyFont="1" applyProtection="1"/>
    <xf numFmtId="40" fontId="7" fillId="0" borderId="0" xfId="0" applyNumberFormat="1" applyFont="1" applyFill="1" applyProtection="1"/>
    <xf numFmtId="0" fontId="7" fillId="0" borderId="0" xfId="0" applyFont="1" applyAlignment="1" applyProtection="1">
      <alignment horizontal="right"/>
    </xf>
    <xf numFmtId="0" fontId="7" fillId="0" borderId="0" xfId="0" applyFont="1" applyFill="1" applyBorder="1" applyAlignment="1" applyProtection="1">
      <alignment horizontal="right"/>
    </xf>
    <xf numFmtId="4" fontId="8" fillId="0" borderId="1" xfId="1" applyNumberFormat="1" applyFont="1" applyFill="1" applyBorder="1" applyProtection="1">
      <protection locked="0"/>
    </xf>
    <xf numFmtId="0" fontId="8" fillId="0" borderId="1" xfId="0" applyFont="1" applyFill="1" applyBorder="1" applyProtection="1">
      <protection locked="0"/>
    </xf>
    <xf numFmtId="165" fontId="8" fillId="0" borderId="1" xfId="3" applyNumberFormat="1" applyFont="1" applyFill="1" applyBorder="1" applyProtection="1">
      <protection locked="0"/>
    </xf>
    <xf numFmtId="14" fontId="8" fillId="0" borderId="1" xfId="0" applyNumberFormat="1" applyFont="1" applyFill="1" applyBorder="1" applyAlignment="1" applyProtection="1">
      <alignment horizontal="right" indent="1"/>
      <protection locked="0"/>
    </xf>
    <xf numFmtId="0" fontId="6" fillId="0" borderId="0" xfId="0" applyFont="1" applyProtection="1"/>
    <xf numFmtId="0" fontId="7" fillId="0" borderId="0" xfId="0" applyFont="1" applyProtection="1"/>
    <xf numFmtId="0" fontId="9" fillId="0" borderId="0" xfId="0" applyFont="1" applyProtection="1"/>
    <xf numFmtId="0" fontId="4" fillId="3" borderId="2" xfId="0" applyFont="1" applyFill="1" applyBorder="1" applyAlignment="1" applyProtection="1">
      <alignment horizontal="left" vertical="center" indent="1"/>
    </xf>
    <xf numFmtId="0" fontId="5" fillId="3" borderId="2" xfId="0" applyFont="1" applyFill="1" applyBorder="1" applyAlignment="1" applyProtection="1">
      <alignment horizontal="centerContinuous" vertical="center"/>
    </xf>
    <xf numFmtId="0" fontId="4" fillId="3" borderId="2" xfId="0" applyFont="1" applyFill="1" applyBorder="1" applyAlignment="1" applyProtection="1">
      <alignment horizontal="centerContinuous" vertical="center"/>
    </xf>
    <xf numFmtId="0" fontId="5" fillId="3" borderId="2" xfId="0" applyFont="1" applyFill="1" applyBorder="1" applyAlignment="1" applyProtection="1">
      <alignment horizontal="center"/>
    </xf>
    <xf numFmtId="0" fontId="5" fillId="3" borderId="2" xfId="0" applyFont="1" applyFill="1" applyBorder="1" applyAlignment="1" applyProtection="1">
      <alignment horizontal="right" wrapText="1"/>
    </xf>
    <xf numFmtId="0" fontId="10" fillId="0" borderId="0" xfId="0" applyFont="1" applyAlignment="1" applyProtection="1">
      <alignment horizontal="right"/>
    </xf>
    <xf numFmtId="4" fontId="2" fillId="0" borderId="3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Protection="1"/>
    <xf numFmtId="0" fontId="5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Fill="1" applyBorder="1" applyAlignment="1" applyProtection="1">
      <alignment horizontal="right" vertical="center"/>
    </xf>
    <xf numFmtId="10" fontId="1" fillId="0" borderId="0" xfId="3" applyNumberFormat="1" applyFont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0" fontId="2" fillId="4" borderId="0" xfId="0" applyFont="1" applyFill="1" applyAlignment="1" applyProtection="1">
      <alignment horizontal="center"/>
    </xf>
    <xf numFmtId="0" fontId="2" fillId="4" borderId="0" xfId="0" applyFont="1" applyFill="1" applyAlignment="1" applyProtection="1">
      <alignment horizontal="right"/>
    </xf>
    <xf numFmtId="164" fontId="2" fillId="4" borderId="0" xfId="0" applyNumberFormat="1" applyFont="1" applyFill="1" applyProtection="1"/>
    <xf numFmtId="0" fontId="2" fillId="0" borderId="0" xfId="0" applyFont="1" applyAlignment="1" applyProtection="1">
      <alignment horizontal="center"/>
    </xf>
    <xf numFmtId="4" fontId="2" fillId="0" borderId="0" xfId="0" applyNumberFormat="1" applyFont="1" applyAlignment="1" applyProtection="1">
      <alignment horizontal="right"/>
    </xf>
    <xf numFmtId="4" fontId="2" fillId="0" borderId="0" xfId="0" applyNumberFormat="1" applyFont="1" applyProtection="1"/>
    <xf numFmtId="0" fontId="1" fillId="2" borderId="0" xfId="0" applyFont="1" applyFill="1" applyProtection="1"/>
    <xf numFmtId="0" fontId="1" fillId="2" borderId="0" xfId="0" applyFont="1" applyFill="1" applyAlignment="1" applyProtection="1">
      <alignment horizontal="center"/>
    </xf>
    <xf numFmtId="39" fontId="2" fillId="0" borderId="0" xfId="0" applyNumberFormat="1" applyFont="1" applyAlignment="1" applyProtection="1">
      <alignment horizontal="right"/>
    </xf>
    <xf numFmtId="7" fontId="2" fillId="4" borderId="0" xfId="0" applyNumberFormat="1" applyFont="1" applyFill="1" applyAlignment="1" applyProtection="1">
      <alignment horizontal="right"/>
    </xf>
    <xf numFmtId="9" fontId="8" fillId="0" borderId="1" xfId="3" applyNumberFormat="1" applyFont="1" applyFill="1" applyBorder="1" applyProtection="1">
      <protection locked="0"/>
    </xf>
  </cellXfs>
  <cellStyles count="4">
    <cellStyle name="Currency" xfId="1" builtinId="4"/>
    <cellStyle name="Hyperlink" xfId="2" builtinId="8" customBuiltin="1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9949544146405826"/>
          <c:y val="6.0606284794791666E-2"/>
          <c:w val="0.76010288456558905"/>
          <c:h val="0.80682116633066381"/>
        </c:manualLayout>
      </c:layout>
      <c:scatterChart>
        <c:scatterStyle val="smoothMarker"/>
        <c:varyColors val="0"/>
        <c:ser>
          <c:idx val="2"/>
          <c:order val="0"/>
          <c:tx>
            <c:v>Loan Balance</c:v>
          </c:tx>
          <c:spPr>
            <a:ln w="25400">
              <a:solidFill>
                <a:srgbClr val="006500"/>
              </a:solidFill>
              <a:prstDash val="solid"/>
            </a:ln>
          </c:spPr>
          <c:marker>
            <c:symbol val="none"/>
          </c:marker>
          <c:xVal>
            <c:strRef>
              <c:f>ARMcalculator!$A$27:$A$507</c:f>
              <c:strCache>
                <c:ptCount val="1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</c:strCache>
            </c:strRef>
          </c:xVal>
          <c:yVal>
            <c:numRef>
              <c:f>ARMcalculator!$H$27:$H$507</c:f>
              <c:numCache>
                <c:formatCode>#,##0.00</c:formatCode>
                <c:ptCount val="481"/>
                <c:pt idx="0">
                  <c:v>477885.21</c:v>
                </c:pt>
                <c:pt idx="1">
                  <c:v>475765.13</c:v>
                </c:pt>
                <c:pt idx="2">
                  <c:v>473639.75</c:v>
                </c:pt>
                <c:pt idx="3">
                  <c:v>471509.06</c:v>
                </c:pt>
                <c:pt idx="4">
                  <c:v>469373.04</c:v>
                </c:pt>
                <c:pt idx="5">
                  <c:v>467231.68</c:v>
                </c:pt>
                <c:pt idx="6">
                  <c:v>465084.97</c:v>
                </c:pt>
                <c:pt idx="7">
                  <c:v>462932.88999999996</c:v>
                </c:pt>
                <c:pt idx="8">
                  <c:v>460775.42999999993</c:v>
                </c:pt>
                <c:pt idx="9">
                  <c:v>458612.57999999996</c:v>
                </c:pt>
                <c:pt idx="10">
                  <c:v>456444.31999999995</c:v>
                </c:pt>
                <c:pt idx="11">
                  <c:v>454270.63999999996</c:v>
                </c:pt>
                <c:pt idx="12">
                  <c:v>452091.52999999997</c:v>
                </c:pt>
                <c:pt idx="13">
                  <c:v>449906.97</c:v>
                </c:pt>
                <c:pt idx="14">
                  <c:v>447716.94999999995</c:v>
                </c:pt>
                <c:pt idx="15">
                  <c:v>445521.44999999995</c:v>
                </c:pt>
                <c:pt idx="16">
                  <c:v>443320.45999999996</c:v>
                </c:pt>
                <c:pt idx="17">
                  <c:v>441113.97</c:v>
                </c:pt>
                <c:pt idx="18">
                  <c:v>438901.95999999996</c:v>
                </c:pt>
                <c:pt idx="19">
                  <c:v>436684.42</c:v>
                </c:pt>
                <c:pt idx="20">
                  <c:v>434461.33999999997</c:v>
                </c:pt>
                <c:pt idx="21">
                  <c:v>432232.69999999995</c:v>
                </c:pt>
                <c:pt idx="22">
                  <c:v>429998.48999999993</c:v>
                </c:pt>
                <c:pt idx="23">
                  <c:v>427758.69999999995</c:v>
                </c:pt>
                <c:pt idx="24">
                  <c:v>425513.30999999994</c:v>
                </c:pt>
                <c:pt idx="25">
                  <c:v>423262.29999999993</c:v>
                </c:pt>
                <c:pt idx="26">
                  <c:v>421005.66999999993</c:v>
                </c:pt>
                <c:pt idx="27">
                  <c:v>418743.3899999999</c:v>
                </c:pt>
                <c:pt idx="28">
                  <c:v>416475.4599999999</c:v>
                </c:pt>
                <c:pt idx="29">
                  <c:v>414201.85999999993</c:v>
                </c:pt>
                <c:pt idx="30">
                  <c:v>411922.56999999995</c:v>
                </c:pt>
                <c:pt idx="31">
                  <c:v>409637.58999999997</c:v>
                </c:pt>
                <c:pt idx="32">
                  <c:v>407346.88999999996</c:v>
                </c:pt>
                <c:pt idx="33">
                  <c:v>405050.47</c:v>
                </c:pt>
                <c:pt idx="34">
                  <c:v>402748.31</c:v>
                </c:pt>
                <c:pt idx="35">
                  <c:v>400440.39</c:v>
                </c:pt>
                <c:pt idx="36">
                  <c:v>398126.7</c:v>
                </c:pt>
                <c:pt idx="37">
                  <c:v>395807.23000000004</c:v>
                </c:pt>
                <c:pt idx="38">
                  <c:v>393481.96</c:v>
                </c:pt>
                <c:pt idx="39">
                  <c:v>391150.87</c:v>
                </c:pt>
                <c:pt idx="40">
                  <c:v>388813.96</c:v>
                </c:pt>
                <c:pt idx="41">
                  <c:v>386471.2</c:v>
                </c:pt>
                <c:pt idx="42">
                  <c:v>384122.59</c:v>
                </c:pt>
                <c:pt idx="43">
                  <c:v>381768.11000000004</c:v>
                </c:pt>
                <c:pt idx="44">
                  <c:v>379407.74000000005</c:v>
                </c:pt>
                <c:pt idx="45">
                  <c:v>377041.47000000003</c:v>
                </c:pt>
                <c:pt idx="46">
                  <c:v>374669.28</c:v>
                </c:pt>
                <c:pt idx="47">
                  <c:v>372291.16000000003</c:v>
                </c:pt>
                <c:pt idx="48">
                  <c:v>369907.10000000003</c:v>
                </c:pt>
                <c:pt idx="49">
                  <c:v>367517.08</c:v>
                </c:pt>
                <c:pt idx="50">
                  <c:v>365121.08</c:v>
                </c:pt>
                <c:pt idx="51">
                  <c:v>362719.09</c:v>
                </c:pt>
                <c:pt idx="52">
                  <c:v>360311.10000000003</c:v>
                </c:pt>
                <c:pt idx="53">
                  <c:v>357897.09</c:v>
                </c:pt>
                <c:pt idx="54">
                  <c:v>355477.04000000004</c:v>
                </c:pt>
                <c:pt idx="55">
                  <c:v>353050.94000000006</c:v>
                </c:pt>
                <c:pt idx="56">
                  <c:v>350618.78000000009</c:v>
                </c:pt>
                <c:pt idx="57">
                  <c:v>348180.5400000001</c:v>
                </c:pt>
                <c:pt idx="58">
                  <c:v>345736.20000000007</c:v>
                </c:pt>
                <c:pt idx="59">
                  <c:v>343285.75000000006</c:v>
                </c:pt>
                <c:pt idx="60">
                  <c:v>340867.25000000006</c:v>
                </c:pt>
                <c:pt idx="61">
                  <c:v>338442.09000000008</c:v>
                </c:pt>
                <c:pt idx="62">
                  <c:v>336010.27000000008</c:v>
                </c:pt>
                <c:pt idx="63">
                  <c:v>333571.76000000007</c:v>
                </c:pt>
                <c:pt idx="64">
                  <c:v>331126.5400000001</c:v>
                </c:pt>
                <c:pt idx="65">
                  <c:v>328674.60000000009</c:v>
                </c:pt>
                <c:pt idx="66">
                  <c:v>326215.9200000001</c:v>
                </c:pt>
                <c:pt idx="67">
                  <c:v>323750.47000000009</c:v>
                </c:pt>
                <c:pt idx="68">
                  <c:v>321278.24000000011</c:v>
                </c:pt>
                <c:pt idx="69">
                  <c:v>318799.22000000009</c:v>
                </c:pt>
                <c:pt idx="70">
                  <c:v>316313.38000000006</c:v>
                </c:pt>
                <c:pt idx="71">
                  <c:v>313820.70000000007</c:v>
                </c:pt>
                <c:pt idx="72">
                  <c:v>311355.99000000005</c:v>
                </c:pt>
                <c:pt idx="73">
                  <c:v>308883.89000000007</c:v>
                </c:pt>
                <c:pt idx="74">
                  <c:v>306404.37000000005</c:v>
                </c:pt>
                <c:pt idx="75">
                  <c:v>303917.41000000003</c:v>
                </c:pt>
                <c:pt idx="76">
                  <c:v>301422.99000000005</c:v>
                </c:pt>
                <c:pt idx="77">
                  <c:v>298921.09000000003</c:v>
                </c:pt>
                <c:pt idx="78">
                  <c:v>296411.68000000005</c:v>
                </c:pt>
                <c:pt idx="79">
                  <c:v>293894.75000000006</c:v>
                </c:pt>
                <c:pt idx="80">
                  <c:v>291370.26000000007</c:v>
                </c:pt>
                <c:pt idx="81">
                  <c:v>288838.20000000007</c:v>
                </c:pt>
                <c:pt idx="82">
                  <c:v>286298.5400000001</c:v>
                </c:pt>
                <c:pt idx="83">
                  <c:v>283751.27000000008</c:v>
                </c:pt>
                <c:pt idx="84">
                  <c:v>281227.9200000001</c:v>
                </c:pt>
                <c:pt idx="85">
                  <c:v>278696.37000000011</c:v>
                </c:pt>
                <c:pt idx="86">
                  <c:v>276156.59000000008</c:v>
                </c:pt>
                <c:pt idx="87">
                  <c:v>273608.56000000006</c:v>
                </c:pt>
                <c:pt idx="88">
                  <c:v>271052.25000000006</c:v>
                </c:pt>
                <c:pt idx="89">
                  <c:v>268487.63000000006</c:v>
                </c:pt>
                <c:pt idx="90">
                  <c:v>265914.67000000004</c:v>
                </c:pt>
                <c:pt idx="91">
                  <c:v>263333.35000000003</c:v>
                </c:pt>
                <c:pt idx="92">
                  <c:v>260743.64000000004</c:v>
                </c:pt>
                <c:pt idx="93">
                  <c:v>258145.52000000005</c:v>
                </c:pt>
                <c:pt idx="94">
                  <c:v>255538.95000000004</c:v>
                </c:pt>
                <c:pt idx="95">
                  <c:v>252923.91000000003</c:v>
                </c:pt>
                <c:pt idx="96">
                  <c:v>250328.64000000004</c:v>
                </c:pt>
                <c:pt idx="97">
                  <c:v>247724.29000000004</c:v>
                </c:pt>
                <c:pt idx="98">
                  <c:v>245110.83000000005</c:v>
                </c:pt>
                <c:pt idx="99">
                  <c:v>242488.22000000006</c:v>
                </c:pt>
                <c:pt idx="100">
                  <c:v>239856.43000000005</c:v>
                </c:pt>
                <c:pt idx="101">
                  <c:v>237215.43000000005</c:v>
                </c:pt>
                <c:pt idx="102">
                  <c:v>234565.18000000005</c:v>
                </c:pt>
                <c:pt idx="103">
                  <c:v>231905.66000000006</c:v>
                </c:pt>
                <c:pt idx="104">
                  <c:v>229236.83000000007</c:v>
                </c:pt>
                <c:pt idx="105">
                  <c:v>226558.66000000006</c:v>
                </c:pt>
                <c:pt idx="106">
                  <c:v>223871.12000000005</c:v>
                </c:pt>
                <c:pt idx="107">
                  <c:v>221174.17000000004</c:v>
                </c:pt>
                <c:pt idx="108">
                  <c:v>218492.64000000004</c:v>
                </c:pt>
                <c:pt idx="109">
                  <c:v>215801.06000000006</c:v>
                </c:pt>
                <c:pt idx="110">
                  <c:v>213099.38000000006</c:v>
                </c:pt>
                <c:pt idx="111">
                  <c:v>210387.57000000007</c:v>
                </c:pt>
                <c:pt idx="112">
                  <c:v>207665.59000000005</c:v>
                </c:pt>
                <c:pt idx="113">
                  <c:v>204933.41000000006</c:v>
                </c:pt>
                <c:pt idx="114">
                  <c:v>202190.98000000007</c:v>
                </c:pt>
                <c:pt idx="115">
                  <c:v>199438.27000000008</c:v>
                </c:pt>
                <c:pt idx="116">
                  <c:v>196675.23000000007</c:v>
                </c:pt>
                <c:pt idx="117">
                  <c:v>193901.83000000007</c:v>
                </c:pt>
                <c:pt idx="118">
                  <c:v>191118.03000000009</c:v>
                </c:pt>
                <c:pt idx="119">
                  <c:v>188323.7900000001</c:v>
                </c:pt>
                <c:pt idx="120">
                  <c:v>185540.4200000001</c:v>
                </c:pt>
                <c:pt idx="121">
                  <c:v>182745.91000000009</c:v>
                </c:pt>
                <c:pt idx="122">
                  <c:v>179940.22000000009</c:v>
                </c:pt>
                <c:pt idx="123">
                  <c:v>177123.31000000008</c:v>
                </c:pt>
                <c:pt idx="124">
                  <c:v>174295.13000000009</c:v>
                </c:pt>
                <c:pt idx="125">
                  <c:v>171455.6400000001</c:v>
                </c:pt>
                <c:pt idx="126">
                  <c:v>168604.7900000001</c:v>
                </c:pt>
                <c:pt idx="127">
                  <c:v>165742.5400000001</c:v>
                </c:pt>
                <c:pt idx="128">
                  <c:v>162868.84000000008</c:v>
                </c:pt>
                <c:pt idx="129">
                  <c:v>159983.65000000008</c:v>
                </c:pt>
                <c:pt idx="130">
                  <c:v>157086.91000000009</c:v>
                </c:pt>
                <c:pt idx="131">
                  <c:v>154178.59000000008</c:v>
                </c:pt>
                <c:pt idx="132">
                  <c:v>151276.24000000008</c:v>
                </c:pt>
                <c:pt idx="133">
                  <c:v>148361.55000000008</c:v>
                </c:pt>
                <c:pt idx="134">
                  <c:v>145434.48000000007</c:v>
                </c:pt>
                <c:pt idx="135">
                  <c:v>142494.97000000006</c:v>
                </c:pt>
                <c:pt idx="136">
                  <c:v>139542.96000000005</c:v>
                </c:pt>
                <c:pt idx="137">
                  <c:v>136578.41000000006</c:v>
                </c:pt>
                <c:pt idx="138">
                  <c:v>133601.26000000007</c:v>
                </c:pt>
                <c:pt idx="139">
                  <c:v>130611.46000000006</c:v>
                </c:pt>
                <c:pt idx="140">
                  <c:v>127608.95000000007</c:v>
                </c:pt>
                <c:pt idx="141">
                  <c:v>124593.68000000007</c:v>
                </c:pt>
                <c:pt idx="142">
                  <c:v>121565.59000000007</c:v>
                </c:pt>
                <c:pt idx="143">
                  <c:v>118524.63000000006</c:v>
                </c:pt>
                <c:pt idx="144">
                  <c:v>115484.38000000006</c:v>
                </c:pt>
                <c:pt idx="145">
                  <c:v>112430.45000000007</c:v>
                </c:pt>
                <c:pt idx="146">
                  <c:v>109362.78000000007</c:v>
                </c:pt>
                <c:pt idx="147">
                  <c:v>106281.30000000008</c:v>
                </c:pt>
                <c:pt idx="148">
                  <c:v>103185.96000000008</c:v>
                </c:pt>
                <c:pt idx="149">
                  <c:v>100076.69000000008</c:v>
                </c:pt>
                <c:pt idx="150">
                  <c:v>96953.43000000008</c:v>
                </c:pt>
                <c:pt idx="151">
                  <c:v>93816.110000000073</c:v>
                </c:pt>
                <c:pt idx="152">
                  <c:v>90664.670000000071</c:v>
                </c:pt>
                <c:pt idx="153">
                  <c:v>87499.050000000076</c:v>
                </c:pt>
                <c:pt idx="154">
                  <c:v>84319.190000000075</c:v>
                </c:pt>
                <c:pt idx="155">
                  <c:v>81125.020000000077</c:v>
                </c:pt>
                <c:pt idx="156">
                  <c:v>77925.81000000007</c:v>
                </c:pt>
                <c:pt idx="157">
                  <c:v>74711.410000000076</c:v>
                </c:pt>
                <c:pt idx="158">
                  <c:v>71481.740000000078</c:v>
                </c:pt>
                <c:pt idx="159">
                  <c:v>68236.730000000083</c:v>
                </c:pt>
                <c:pt idx="160">
                  <c:v>64976.300000000083</c:v>
                </c:pt>
                <c:pt idx="161">
                  <c:v>61700.390000000079</c:v>
                </c:pt>
                <c:pt idx="162">
                  <c:v>58408.920000000078</c:v>
                </c:pt>
                <c:pt idx="163">
                  <c:v>55101.810000000078</c:v>
                </c:pt>
                <c:pt idx="164">
                  <c:v>51778.990000000078</c:v>
                </c:pt>
                <c:pt idx="165">
                  <c:v>48440.390000000079</c:v>
                </c:pt>
                <c:pt idx="166">
                  <c:v>45085.93000000008</c:v>
                </c:pt>
                <c:pt idx="167">
                  <c:v>41715.540000000081</c:v>
                </c:pt>
                <c:pt idx="168">
                  <c:v>38333.810000000078</c:v>
                </c:pt>
                <c:pt idx="169">
                  <c:v>34935.170000000078</c:v>
                </c:pt>
                <c:pt idx="170">
                  <c:v>31519.540000000077</c:v>
                </c:pt>
                <c:pt idx="171">
                  <c:v>28086.830000000078</c:v>
                </c:pt>
                <c:pt idx="172">
                  <c:v>24636.950000000077</c:v>
                </c:pt>
                <c:pt idx="173">
                  <c:v>21169.820000000076</c:v>
                </c:pt>
                <c:pt idx="174">
                  <c:v>17685.360000000077</c:v>
                </c:pt>
                <c:pt idx="175">
                  <c:v>14183.480000000076</c:v>
                </c:pt>
                <c:pt idx="176">
                  <c:v>10664.090000000077</c:v>
                </c:pt>
                <c:pt idx="177">
                  <c:v>7127.1000000000768</c:v>
                </c:pt>
                <c:pt idx="178">
                  <c:v>3572.4300000000767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DB0-4F10-86E3-9A6273BD6624}"/>
            </c:ext>
          </c:extLst>
        </c:ser>
        <c:ser>
          <c:idx val="0"/>
          <c:order val="1"/>
          <c:tx>
            <c:v>Cumulative Principal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strRef>
              <c:f>ARMcalculator!$A$27:$A$507</c:f>
              <c:strCache>
                <c:ptCount val="1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</c:strCache>
            </c:strRef>
          </c:xVal>
          <c:yVal>
            <c:numRef>
              <c:f>ARMcalculator!$J$27:$J$507</c:f>
              <c:numCache>
                <c:formatCode>#,##0.00</c:formatCode>
                <c:ptCount val="481"/>
                <c:pt idx="0">
                  <c:v>2114.79</c:v>
                </c:pt>
                <c:pt idx="1">
                  <c:v>4234.87</c:v>
                </c:pt>
                <c:pt idx="2">
                  <c:v>6360.25</c:v>
                </c:pt>
                <c:pt idx="3">
                  <c:v>8490.94</c:v>
                </c:pt>
                <c:pt idx="4">
                  <c:v>10626.960000000001</c:v>
                </c:pt>
                <c:pt idx="5">
                  <c:v>12768.32</c:v>
                </c:pt>
                <c:pt idx="6">
                  <c:v>14915.029999999999</c:v>
                </c:pt>
                <c:pt idx="7">
                  <c:v>17067.11</c:v>
                </c:pt>
                <c:pt idx="8">
                  <c:v>19224.57</c:v>
                </c:pt>
                <c:pt idx="9">
                  <c:v>21387.42</c:v>
                </c:pt>
                <c:pt idx="10">
                  <c:v>23555.68</c:v>
                </c:pt>
                <c:pt idx="11">
                  <c:v>25729.360000000001</c:v>
                </c:pt>
                <c:pt idx="12">
                  <c:v>27908.47</c:v>
                </c:pt>
                <c:pt idx="13">
                  <c:v>30093.030000000002</c:v>
                </c:pt>
                <c:pt idx="14">
                  <c:v>32283.050000000003</c:v>
                </c:pt>
                <c:pt idx="15">
                  <c:v>34478.550000000003</c:v>
                </c:pt>
                <c:pt idx="16">
                  <c:v>36679.54</c:v>
                </c:pt>
                <c:pt idx="17">
                  <c:v>38886.03</c:v>
                </c:pt>
                <c:pt idx="18">
                  <c:v>41098.04</c:v>
                </c:pt>
                <c:pt idx="19">
                  <c:v>43315.58</c:v>
                </c:pt>
                <c:pt idx="20">
                  <c:v>45538.66</c:v>
                </c:pt>
                <c:pt idx="21">
                  <c:v>47767.3</c:v>
                </c:pt>
                <c:pt idx="22">
                  <c:v>50001.51</c:v>
                </c:pt>
                <c:pt idx="23">
                  <c:v>52241.3</c:v>
                </c:pt>
                <c:pt idx="24">
                  <c:v>54486.69</c:v>
                </c:pt>
                <c:pt idx="25">
                  <c:v>56737.700000000004</c:v>
                </c:pt>
                <c:pt idx="26">
                  <c:v>58994.33</c:v>
                </c:pt>
                <c:pt idx="27">
                  <c:v>61256.61</c:v>
                </c:pt>
                <c:pt idx="28">
                  <c:v>63524.54</c:v>
                </c:pt>
                <c:pt idx="29">
                  <c:v>65798.14</c:v>
                </c:pt>
                <c:pt idx="30">
                  <c:v>68077.429999999993</c:v>
                </c:pt>
                <c:pt idx="31">
                  <c:v>70362.409999999989</c:v>
                </c:pt>
                <c:pt idx="32">
                  <c:v>72653.109999999986</c:v>
                </c:pt>
                <c:pt idx="33">
                  <c:v>74949.529999999984</c:v>
                </c:pt>
                <c:pt idx="34">
                  <c:v>77251.689999999988</c:v>
                </c:pt>
                <c:pt idx="35">
                  <c:v>79559.609999999986</c:v>
                </c:pt>
                <c:pt idx="36">
                  <c:v>81873.299999999988</c:v>
                </c:pt>
                <c:pt idx="37">
                  <c:v>84192.76999999999</c:v>
                </c:pt>
                <c:pt idx="38">
                  <c:v>86518.04</c:v>
                </c:pt>
                <c:pt idx="39">
                  <c:v>88849.12999999999</c:v>
                </c:pt>
                <c:pt idx="40">
                  <c:v>91186.04</c:v>
                </c:pt>
                <c:pt idx="41">
                  <c:v>93528.799999999988</c:v>
                </c:pt>
                <c:pt idx="42">
                  <c:v>95877.409999999989</c:v>
                </c:pt>
                <c:pt idx="43">
                  <c:v>98231.889999999985</c:v>
                </c:pt>
                <c:pt idx="44">
                  <c:v>100592.25999999998</c:v>
                </c:pt>
                <c:pt idx="45">
                  <c:v>102958.52999999998</c:v>
                </c:pt>
                <c:pt idx="46">
                  <c:v>105330.71999999999</c:v>
                </c:pt>
                <c:pt idx="47">
                  <c:v>107708.83999999998</c:v>
                </c:pt>
                <c:pt idx="48">
                  <c:v>110092.89999999998</c:v>
                </c:pt>
                <c:pt idx="49">
                  <c:v>112482.91999999998</c:v>
                </c:pt>
                <c:pt idx="50">
                  <c:v>114878.91999999998</c:v>
                </c:pt>
                <c:pt idx="51">
                  <c:v>117280.90999999999</c:v>
                </c:pt>
                <c:pt idx="52">
                  <c:v>119688.9</c:v>
                </c:pt>
                <c:pt idx="53">
                  <c:v>122102.90999999999</c:v>
                </c:pt>
                <c:pt idx="54">
                  <c:v>124522.95999999999</c:v>
                </c:pt>
                <c:pt idx="55">
                  <c:v>126949.06</c:v>
                </c:pt>
                <c:pt idx="56">
                  <c:v>129381.22</c:v>
                </c:pt>
                <c:pt idx="57">
                  <c:v>131819.46</c:v>
                </c:pt>
                <c:pt idx="58">
                  <c:v>134263.79999999999</c:v>
                </c:pt>
                <c:pt idx="59">
                  <c:v>136714.25</c:v>
                </c:pt>
                <c:pt idx="60">
                  <c:v>139132.75</c:v>
                </c:pt>
                <c:pt idx="61">
                  <c:v>141557.91</c:v>
                </c:pt>
                <c:pt idx="62">
                  <c:v>143989.73000000001</c:v>
                </c:pt>
                <c:pt idx="63">
                  <c:v>146428.24000000002</c:v>
                </c:pt>
                <c:pt idx="64">
                  <c:v>148873.46000000002</c:v>
                </c:pt>
                <c:pt idx="65">
                  <c:v>151325.40000000002</c:v>
                </c:pt>
                <c:pt idx="66">
                  <c:v>153784.08000000002</c:v>
                </c:pt>
                <c:pt idx="67">
                  <c:v>156249.53000000003</c:v>
                </c:pt>
                <c:pt idx="68">
                  <c:v>158721.76000000004</c:v>
                </c:pt>
                <c:pt idx="69">
                  <c:v>161200.78000000003</c:v>
                </c:pt>
                <c:pt idx="70">
                  <c:v>163686.62000000002</c:v>
                </c:pt>
                <c:pt idx="71">
                  <c:v>166179.30000000002</c:v>
                </c:pt>
                <c:pt idx="72">
                  <c:v>168644.01</c:v>
                </c:pt>
                <c:pt idx="73">
                  <c:v>171116.11000000002</c:v>
                </c:pt>
                <c:pt idx="74">
                  <c:v>173595.63</c:v>
                </c:pt>
                <c:pt idx="75">
                  <c:v>176082.59</c:v>
                </c:pt>
                <c:pt idx="76">
                  <c:v>178577.01</c:v>
                </c:pt>
                <c:pt idx="77">
                  <c:v>181078.91</c:v>
                </c:pt>
                <c:pt idx="78">
                  <c:v>183588.32</c:v>
                </c:pt>
                <c:pt idx="79">
                  <c:v>186105.25</c:v>
                </c:pt>
                <c:pt idx="80">
                  <c:v>188629.74</c:v>
                </c:pt>
                <c:pt idx="81">
                  <c:v>191161.8</c:v>
                </c:pt>
                <c:pt idx="82">
                  <c:v>193701.46</c:v>
                </c:pt>
                <c:pt idx="83">
                  <c:v>196248.72999999998</c:v>
                </c:pt>
                <c:pt idx="84">
                  <c:v>198772.08</c:v>
                </c:pt>
                <c:pt idx="85">
                  <c:v>201303.62999999998</c:v>
                </c:pt>
                <c:pt idx="86">
                  <c:v>203843.40999999997</c:v>
                </c:pt>
                <c:pt idx="87">
                  <c:v>206391.43999999997</c:v>
                </c:pt>
                <c:pt idx="88">
                  <c:v>208947.74999999997</c:v>
                </c:pt>
                <c:pt idx="89">
                  <c:v>211512.36999999997</c:v>
                </c:pt>
                <c:pt idx="90">
                  <c:v>214085.32999999996</c:v>
                </c:pt>
                <c:pt idx="91">
                  <c:v>216666.64999999997</c:v>
                </c:pt>
                <c:pt idx="92">
                  <c:v>219256.35999999996</c:v>
                </c:pt>
                <c:pt idx="93">
                  <c:v>221854.47999999995</c:v>
                </c:pt>
                <c:pt idx="94">
                  <c:v>224461.04999999996</c:v>
                </c:pt>
                <c:pt idx="95">
                  <c:v>227076.08999999997</c:v>
                </c:pt>
                <c:pt idx="96">
                  <c:v>229671.35999999996</c:v>
                </c:pt>
                <c:pt idx="97">
                  <c:v>232275.70999999996</c:v>
                </c:pt>
                <c:pt idx="98">
                  <c:v>234889.16999999995</c:v>
                </c:pt>
                <c:pt idx="99">
                  <c:v>237511.77999999994</c:v>
                </c:pt>
                <c:pt idx="100">
                  <c:v>240143.56999999995</c:v>
                </c:pt>
                <c:pt idx="101">
                  <c:v>242784.56999999995</c:v>
                </c:pt>
                <c:pt idx="102">
                  <c:v>245434.81999999995</c:v>
                </c:pt>
                <c:pt idx="103">
                  <c:v>248094.33999999994</c:v>
                </c:pt>
                <c:pt idx="104">
                  <c:v>250763.16999999993</c:v>
                </c:pt>
                <c:pt idx="105">
                  <c:v>253441.33999999994</c:v>
                </c:pt>
                <c:pt idx="106">
                  <c:v>256128.87999999995</c:v>
                </c:pt>
                <c:pt idx="107">
                  <c:v>258825.82999999996</c:v>
                </c:pt>
                <c:pt idx="108">
                  <c:v>261507.35999999996</c:v>
                </c:pt>
                <c:pt idx="109">
                  <c:v>264198.93999999994</c:v>
                </c:pt>
                <c:pt idx="110">
                  <c:v>266900.61999999994</c:v>
                </c:pt>
                <c:pt idx="111">
                  <c:v>269612.42999999993</c:v>
                </c:pt>
                <c:pt idx="112">
                  <c:v>272334.40999999992</c:v>
                </c:pt>
                <c:pt idx="113">
                  <c:v>275066.58999999991</c:v>
                </c:pt>
                <c:pt idx="114">
                  <c:v>277809.0199999999</c:v>
                </c:pt>
                <c:pt idx="115">
                  <c:v>280561.72999999992</c:v>
                </c:pt>
                <c:pt idx="116">
                  <c:v>283324.7699999999</c:v>
                </c:pt>
                <c:pt idx="117">
                  <c:v>286098.16999999993</c:v>
                </c:pt>
                <c:pt idx="118">
                  <c:v>288881.96999999991</c:v>
                </c:pt>
                <c:pt idx="119">
                  <c:v>291676.2099999999</c:v>
                </c:pt>
                <c:pt idx="120">
                  <c:v>294459.5799999999</c:v>
                </c:pt>
                <c:pt idx="121">
                  <c:v>297254.08999999991</c:v>
                </c:pt>
                <c:pt idx="122">
                  <c:v>300059.77999999991</c:v>
                </c:pt>
                <c:pt idx="123">
                  <c:v>302876.68999999989</c:v>
                </c:pt>
                <c:pt idx="124">
                  <c:v>305704.86999999988</c:v>
                </c:pt>
                <c:pt idx="125">
                  <c:v>308544.35999999987</c:v>
                </c:pt>
                <c:pt idx="126">
                  <c:v>311395.20999999985</c:v>
                </c:pt>
                <c:pt idx="127">
                  <c:v>314257.45999999985</c:v>
                </c:pt>
                <c:pt idx="128">
                  <c:v>317131.15999999986</c:v>
                </c:pt>
                <c:pt idx="129">
                  <c:v>320016.34999999986</c:v>
                </c:pt>
                <c:pt idx="130">
                  <c:v>322913.08999999985</c:v>
                </c:pt>
                <c:pt idx="131">
                  <c:v>325821.40999999986</c:v>
                </c:pt>
                <c:pt idx="132">
                  <c:v>328723.75999999983</c:v>
                </c:pt>
                <c:pt idx="133">
                  <c:v>331638.44999999984</c:v>
                </c:pt>
                <c:pt idx="134">
                  <c:v>334565.51999999984</c:v>
                </c:pt>
                <c:pt idx="135">
                  <c:v>337505.02999999985</c:v>
                </c:pt>
                <c:pt idx="136">
                  <c:v>340457.03999999986</c:v>
                </c:pt>
                <c:pt idx="137">
                  <c:v>343421.58999999985</c:v>
                </c:pt>
                <c:pt idx="138">
                  <c:v>346398.73999999987</c:v>
                </c:pt>
                <c:pt idx="139">
                  <c:v>349388.53999999986</c:v>
                </c:pt>
                <c:pt idx="140">
                  <c:v>352391.04999999987</c:v>
                </c:pt>
                <c:pt idx="141">
                  <c:v>355406.31999999989</c:v>
                </c:pt>
                <c:pt idx="142">
                  <c:v>358434.40999999992</c:v>
                </c:pt>
                <c:pt idx="143">
                  <c:v>361475.36999999994</c:v>
                </c:pt>
                <c:pt idx="144">
                  <c:v>364515.61999999994</c:v>
                </c:pt>
                <c:pt idx="145">
                  <c:v>367569.54999999993</c:v>
                </c:pt>
                <c:pt idx="146">
                  <c:v>370637.21999999991</c:v>
                </c:pt>
                <c:pt idx="147">
                  <c:v>373718.6999999999</c:v>
                </c:pt>
                <c:pt idx="148">
                  <c:v>376814.03999999992</c:v>
                </c:pt>
                <c:pt idx="149">
                  <c:v>379923.30999999994</c:v>
                </c:pt>
                <c:pt idx="150">
                  <c:v>383046.56999999995</c:v>
                </c:pt>
                <c:pt idx="151">
                  <c:v>386183.88999999996</c:v>
                </c:pt>
                <c:pt idx="152">
                  <c:v>389335.32999999996</c:v>
                </c:pt>
                <c:pt idx="153">
                  <c:v>392500.94999999995</c:v>
                </c:pt>
                <c:pt idx="154">
                  <c:v>395680.80999999994</c:v>
                </c:pt>
                <c:pt idx="155">
                  <c:v>398874.97999999992</c:v>
                </c:pt>
                <c:pt idx="156">
                  <c:v>402074.18999999994</c:v>
                </c:pt>
                <c:pt idx="157">
                  <c:v>405288.58999999997</c:v>
                </c:pt>
                <c:pt idx="158">
                  <c:v>408518.25999999995</c:v>
                </c:pt>
                <c:pt idx="159">
                  <c:v>411763.26999999996</c:v>
                </c:pt>
                <c:pt idx="160">
                  <c:v>415023.69999999995</c:v>
                </c:pt>
                <c:pt idx="161">
                  <c:v>418299.60999999993</c:v>
                </c:pt>
                <c:pt idx="162">
                  <c:v>421591.0799999999</c:v>
                </c:pt>
                <c:pt idx="163">
                  <c:v>424898.18999999989</c:v>
                </c:pt>
                <c:pt idx="164">
                  <c:v>428221.00999999989</c:v>
                </c:pt>
                <c:pt idx="165">
                  <c:v>431559.60999999987</c:v>
                </c:pt>
                <c:pt idx="166">
                  <c:v>434914.06999999989</c:v>
                </c:pt>
                <c:pt idx="167">
                  <c:v>438284.4599999999</c:v>
                </c:pt>
                <c:pt idx="168">
                  <c:v>441666.18999999989</c:v>
                </c:pt>
                <c:pt idx="169">
                  <c:v>445064.8299999999</c:v>
                </c:pt>
                <c:pt idx="170">
                  <c:v>448480.4599999999</c:v>
                </c:pt>
                <c:pt idx="171">
                  <c:v>451913.16999999993</c:v>
                </c:pt>
                <c:pt idx="172">
                  <c:v>455363.04999999993</c:v>
                </c:pt>
                <c:pt idx="173">
                  <c:v>458830.17999999993</c:v>
                </c:pt>
                <c:pt idx="174">
                  <c:v>462314.63999999996</c:v>
                </c:pt>
                <c:pt idx="175">
                  <c:v>465816.51999999996</c:v>
                </c:pt>
                <c:pt idx="176">
                  <c:v>469335.91</c:v>
                </c:pt>
                <c:pt idx="177">
                  <c:v>472872.89999999997</c:v>
                </c:pt>
                <c:pt idx="178">
                  <c:v>476427.56999999995</c:v>
                </c:pt>
                <c:pt idx="179">
                  <c:v>480000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DB0-4F10-86E3-9A6273BD6624}"/>
            </c:ext>
          </c:extLst>
        </c:ser>
        <c:ser>
          <c:idx val="1"/>
          <c:order val="2"/>
          <c:tx>
            <c:v>Cumulative Interest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strRef>
              <c:f>ARMcalculator!$A$27:$A$507</c:f>
              <c:strCache>
                <c:ptCount val="1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</c:strCache>
            </c:strRef>
          </c:xVal>
          <c:yVal>
            <c:numRef>
              <c:f>ARMcalculator!$I$27:$I$507</c:f>
              <c:numCache>
                <c:formatCode>#,##0.00</c:formatCode>
                <c:ptCount val="481"/>
                <c:pt idx="0">
                  <c:v>1200</c:v>
                </c:pt>
                <c:pt idx="1">
                  <c:v>2394.71</c:v>
                </c:pt>
                <c:pt idx="2">
                  <c:v>3584.12</c:v>
                </c:pt>
                <c:pt idx="3">
                  <c:v>4768.2199999999993</c:v>
                </c:pt>
                <c:pt idx="4">
                  <c:v>5946.99</c:v>
                </c:pt>
                <c:pt idx="5">
                  <c:v>7120.42</c:v>
                </c:pt>
                <c:pt idx="6">
                  <c:v>8288.5</c:v>
                </c:pt>
                <c:pt idx="7">
                  <c:v>9451.2099999999991</c:v>
                </c:pt>
                <c:pt idx="8">
                  <c:v>10608.539999999999</c:v>
                </c:pt>
                <c:pt idx="9">
                  <c:v>11760.48</c:v>
                </c:pt>
                <c:pt idx="10">
                  <c:v>12907.01</c:v>
                </c:pt>
                <c:pt idx="11">
                  <c:v>14048.12</c:v>
                </c:pt>
                <c:pt idx="12">
                  <c:v>15183.800000000001</c:v>
                </c:pt>
                <c:pt idx="13">
                  <c:v>16314.03</c:v>
                </c:pt>
                <c:pt idx="14">
                  <c:v>17438.8</c:v>
                </c:pt>
                <c:pt idx="15">
                  <c:v>18558.09</c:v>
                </c:pt>
                <c:pt idx="16">
                  <c:v>19671.89</c:v>
                </c:pt>
                <c:pt idx="17">
                  <c:v>20780.189999999999</c:v>
                </c:pt>
                <c:pt idx="18">
                  <c:v>21882.969999999998</c:v>
                </c:pt>
                <c:pt idx="19">
                  <c:v>22980.219999999998</c:v>
                </c:pt>
                <c:pt idx="20">
                  <c:v>24071.929999999997</c:v>
                </c:pt>
                <c:pt idx="21">
                  <c:v>25158.079999999998</c:v>
                </c:pt>
                <c:pt idx="22">
                  <c:v>26238.659999999996</c:v>
                </c:pt>
                <c:pt idx="23">
                  <c:v>27313.659999999996</c:v>
                </c:pt>
                <c:pt idx="24">
                  <c:v>28383.059999999998</c:v>
                </c:pt>
                <c:pt idx="25">
                  <c:v>29446.839999999997</c:v>
                </c:pt>
                <c:pt idx="26">
                  <c:v>30504.999999999996</c:v>
                </c:pt>
                <c:pt idx="27">
                  <c:v>31557.509999999995</c:v>
                </c:pt>
                <c:pt idx="28">
                  <c:v>32604.369999999995</c:v>
                </c:pt>
                <c:pt idx="29">
                  <c:v>33645.56</c:v>
                </c:pt>
                <c:pt idx="30">
                  <c:v>34681.06</c:v>
                </c:pt>
                <c:pt idx="31">
                  <c:v>35710.869999999995</c:v>
                </c:pt>
                <c:pt idx="32">
                  <c:v>36734.959999999992</c:v>
                </c:pt>
                <c:pt idx="33">
                  <c:v>37753.329999999994</c:v>
                </c:pt>
                <c:pt idx="34">
                  <c:v>38765.959999999992</c:v>
                </c:pt>
                <c:pt idx="35">
                  <c:v>39772.829999999994</c:v>
                </c:pt>
                <c:pt idx="36">
                  <c:v>40773.929999999993</c:v>
                </c:pt>
                <c:pt idx="37">
                  <c:v>41769.249999999993</c:v>
                </c:pt>
                <c:pt idx="38">
                  <c:v>42758.76999999999</c:v>
                </c:pt>
                <c:pt idx="39">
                  <c:v>43742.469999999987</c:v>
                </c:pt>
                <c:pt idx="40">
                  <c:v>44720.349999999984</c:v>
                </c:pt>
                <c:pt idx="41">
                  <c:v>45692.379999999983</c:v>
                </c:pt>
                <c:pt idx="42">
                  <c:v>46658.559999999983</c:v>
                </c:pt>
                <c:pt idx="43">
                  <c:v>47618.869999999981</c:v>
                </c:pt>
                <c:pt idx="44">
                  <c:v>48573.289999999979</c:v>
                </c:pt>
                <c:pt idx="45">
                  <c:v>49521.809999999976</c:v>
                </c:pt>
                <c:pt idx="46">
                  <c:v>50464.409999999974</c:v>
                </c:pt>
                <c:pt idx="47">
                  <c:v>51401.079999999973</c:v>
                </c:pt>
                <c:pt idx="48">
                  <c:v>52331.809999999976</c:v>
                </c:pt>
                <c:pt idx="49">
                  <c:v>53256.579999999973</c:v>
                </c:pt>
                <c:pt idx="50">
                  <c:v>54175.369999999974</c:v>
                </c:pt>
                <c:pt idx="51">
                  <c:v>55088.169999999976</c:v>
                </c:pt>
                <c:pt idx="52">
                  <c:v>55994.969999999979</c:v>
                </c:pt>
                <c:pt idx="53">
                  <c:v>56895.749999999978</c:v>
                </c:pt>
                <c:pt idx="54">
                  <c:v>57790.489999999976</c:v>
                </c:pt>
                <c:pt idx="55">
                  <c:v>58679.179999999978</c:v>
                </c:pt>
                <c:pt idx="56">
                  <c:v>59561.809999999976</c:v>
                </c:pt>
                <c:pt idx="57">
                  <c:v>60438.359999999979</c:v>
                </c:pt>
                <c:pt idx="58">
                  <c:v>61308.809999999976</c:v>
                </c:pt>
                <c:pt idx="59">
                  <c:v>62173.149999999972</c:v>
                </c:pt>
                <c:pt idx="60">
                  <c:v>63117.189999999973</c:v>
                </c:pt>
                <c:pt idx="61">
                  <c:v>64054.569999999971</c:v>
                </c:pt>
                <c:pt idx="62">
                  <c:v>64985.289999999972</c:v>
                </c:pt>
                <c:pt idx="63">
                  <c:v>65909.319999999978</c:v>
                </c:pt>
                <c:pt idx="64">
                  <c:v>66826.639999999985</c:v>
                </c:pt>
                <c:pt idx="65">
                  <c:v>67737.239999999991</c:v>
                </c:pt>
                <c:pt idx="66">
                  <c:v>68641.099999999991</c:v>
                </c:pt>
                <c:pt idx="67">
                  <c:v>69538.189999999988</c:v>
                </c:pt>
                <c:pt idx="68">
                  <c:v>70428.499999999985</c:v>
                </c:pt>
                <c:pt idx="69">
                  <c:v>71312.01999999999</c:v>
                </c:pt>
                <c:pt idx="70">
                  <c:v>72188.719999999987</c:v>
                </c:pt>
                <c:pt idx="71">
                  <c:v>73058.579999999987</c:v>
                </c:pt>
                <c:pt idx="72">
                  <c:v>74000.039999999994</c:v>
                </c:pt>
                <c:pt idx="73">
                  <c:v>74934.11</c:v>
                </c:pt>
                <c:pt idx="74">
                  <c:v>75860.759999999995</c:v>
                </c:pt>
                <c:pt idx="75">
                  <c:v>76779.97</c:v>
                </c:pt>
                <c:pt idx="76">
                  <c:v>77691.72</c:v>
                </c:pt>
                <c:pt idx="77">
                  <c:v>78595.990000000005</c:v>
                </c:pt>
                <c:pt idx="78">
                  <c:v>79492.75</c:v>
                </c:pt>
                <c:pt idx="79">
                  <c:v>80381.990000000005</c:v>
                </c:pt>
                <c:pt idx="80">
                  <c:v>81263.67</c:v>
                </c:pt>
                <c:pt idx="81">
                  <c:v>82137.78</c:v>
                </c:pt>
                <c:pt idx="82">
                  <c:v>83004.289999999994</c:v>
                </c:pt>
                <c:pt idx="83">
                  <c:v>83863.189999999988</c:v>
                </c:pt>
                <c:pt idx="84">
                  <c:v>84785.37999999999</c:v>
                </c:pt>
                <c:pt idx="85">
                  <c:v>85699.37</c:v>
                </c:pt>
                <c:pt idx="86">
                  <c:v>86605.12999999999</c:v>
                </c:pt>
                <c:pt idx="87">
                  <c:v>87502.639999999985</c:v>
                </c:pt>
                <c:pt idx="88">
                  <c:v>88391.869999999981</c:v>
                </c:pt>
                <c:pt idx="89">
                  <c:v>89272.789999999979</c:v>
                </c:pt>
                <c:pt idx="90">
                  <c:v>90145.369999999981</c:v>
                </c:pt>
                <c:pt idx="91">
                  <c:v>91009.589999999982</c:v>
                </c:pt>
                <c:pt idx="92">
                  <c:v>91865.419999999984</c:v>
                </c:pt>
                <c:pt idx="93">
                  <c:v>92712.839999999982</c:v>
                </c:pt>
                <c:pt idx="94">
                  <c:v>93551.809999999983</c:v>
                </c:pt>
                <c:pt idx="95">
                  <c:v>94382.309999999983</c:v>
                </c:pt>
                <c:pt idx="96">
                  <c:v>95267.539999999979</c:v>
                </c:pt>
                <c:pt idx="97">
                  <c:v>96143.689999999973</c:v>
                </c:pt>
                <c:pt idx="98">
                  <c:v>97010.729999999967</c:v>
                </c:pt>
                <c:pt idx="99">
                  <c:v>97868.619999999966</c:v>
                </c:pt>
                <c:pt idx="100">
                  <c:v>98717.329999999973</c:v>
                </c:pt>
                <c:pt idx="101">
                  <c:v>99556.829999999973</c:v>
                </c:pt>
                <c:pt idx="102">
                  <c:v>100387.07999999997</c:v>
                </c:pt>
                <c:pt idx="103">
                  <c:v>101208.05999999997</c:v>
                </c:pt>
                <c:pt idx="104">
                  <c:v>102019.72999999997</c:v>
                </c:pt>
                <c:pt idx="105">
                  <c:v>102822.05999999997</c:v>
                </c:pt>
                <c:pt idx="106">
                  <c:v>103615.01999999997</c:v>
                </c:pt>
                <c:pt idx="107">
                  <c:v>104398.56999999998</c:v>
                </c:pt>
                <c:pt idx="108">
                  <c:v>105227.96999999997</c:v>
                </c:pt>
                <c:pt idx="109">
                  <c:v>106047.31999999998</c:v>
                </c:pt>
                <c:pt idx="110">
                  <c:v>106856.56999999998</c:v>
                </c:pt>
                <c:pt idx="111">
                  <c:v>107655.68999999997</c:v>
                </c:pt>
                <c:pt idx="112">
                  <c:v>108444.63999999997</c:v>
                </c:pt>
                <c:pt idx="113">
                  <c:v>109223.38999999997</c:v>
                </c:pt>
                <c:pt idx="114">
                  <c:v>109991.88999999997</c:v>
                </c:pt>
                <c:pt idx="115">
                  <c:v>110750.10999999997</c:v>
                </c:pt>
                <c:pt idx="116">
                  <c:v>111497.99999999997</c:v>
                </c:pt>
                <c:pt idx="117">
                  <c:v>112235.52999999997</c:v>
                </c:pt>
                <c:pt idx="118">
                  <c:v>112962.65999999997</c:v>
                </c:pt>
                <c:pt idx="119">
                  <c:v>113679.34999999998</c:v>
                </c:pt>
                <c:pt idx="120">
                  <c:v>114432.64999999998</c:v>
                </c:pt>
                <c:pt idx="121">
                  <c:v>115174.80999999998</c:v>
                </c:pt>
                <c:pt idx="122">
                  <c:v>115905.78999999998</c:v>
                </c:pt>
                <c:pt idx="123">
                  <c:v>116625.54999999997</c:v>
                </c:pt>
                <c:pt idx="124">
                  <c:v>117334.03999999998</c:v>
                </c:pt>
                <c:pt idx="125">
                  <c:v>118031.21999999997</c:v>
                </c:pt>
                <c:pt idx="126">
                  <c:v>118717.03999999998</c:v>
                </c:pt>
                <c:pt idx="127">
                  <c:v>119391.45999999998</c:v>
                </c:pt>
                <c:pt idx="128">
                  <c:v>120054.42999999998</c:v>
                </c:pt>
                <c:pt idx="129">
                  <c:v>120705.90999999997</c:v>
                </c:pt>
                <c:pt idx="130">
                  <c:v>121345.83999999997</c:v>
                </c:pt>
                <c:pt idx="131">
                  <c:v>121974.18999999997</c:v>
                </c:pt>
                <c:pt idx="132">
                  <c:v>122629.44999999997</c:v>
                </c:pt>
                <c:pt idx="133">
                  <c:v>123272.36999999997</c:v>
                </c:pt>
                <c:pt idx="134">
                  <c:v>123902.90999999996</c:v>
                </c:pt>
                <c:pt idx="135">
                  <c:v>124521.00999999997</c:v>
                </c:pt>
                <c:pt idx="136">
                  <c:v>125126.60999999997</c:v>
                </c:pt>
                <c:pt idx="137">
                  <c:v>125719.66999999997</c:v>
                </c:pt>
                <c:pt idx="138">
                  <c:v>126300.12999999998</c:v>
                </c:pt>
                <c:pt idx="139">
                  <c:v>126867.93999999997</c:v>
                </c:pt>
                <c:pt idx="140">
                  <c:v>127423.03999999998</c:v>
                </c:pt>
                <c:pt idx="141">
                  <c:v>127965.37999999998</c:v>
                </c:pt>
                <c:pt idx="142">
                  <c:v>128494.89999999998</c:v>
                </c:pt>
                <c:pt idx="143">
                  <c:v>129011.54999999997</c:v>
                </c:pt>
                <c:pt idx="144">
                  <c:v>129544.90999999997</c:v>
                </c:pt>
                <c:pt idx="145">
                  <c:v>130064.58999999997</c:v>
                </c:pt>
                <c:pt idx="146">
                  <c:v>130570.52999999997</c:v>
                </c:pt>
                <c:pt idx="147">
                  <c:v>131062.65999999997</c:v>
                </c:pt>
                <c:pt idx="148">
                  <c:v>131540.92999999996</c:v>
                </c:pt>
                <c:pt idx="149">
                  <c:v>132005.26999999996</c:v>
                </c:pt>
                <c:pt idx="150">
                  <c:v>132455.61999999997</c:v>
                </c:pt>
                <c:pt idx="151">
                  <c:v>132891.90999999997</c:v>
                </c:pt>
                <c:pt idx="152">
                  <c:v>133314.07999999999</c:v>
                </c:pt>
                <c:pt idx="153">
                  <c:v>133722.06999999998</c:v>
                </c:pt>
                <c:pt idx="154">
                  <c:v>134115.81999999998</c:v>
                </c:pt>
                <c:pt idx="155">
                  <c:v>134495.25999999998</c:v>
                </c:pt>
                <c:pt idx="156">
                  <c:v>134880.59999999998</c:v>
                </c:pt>
                <c:pt idx="157">
                  <c:v>135250.74999999997</c:v>
                </c:pt>
                <c:pt idx="158">
                  <c:v>135605.62999999998</c:v>
                </c:pt>
                <c:pt idx="159">
                  <c:v>135945.16999999998</c:v>
                </c:pt>
                <c:pt idx="160">
                  <c:v>136269.28999999998</c:v>
                </c:pt>
                <c:pt idx="161">
                  <c:v>136577.93</c:v>
                </c:pt>
                <c:pt idx="162">
                  <c:v>136871.00999999998</c:v>
                </c:pt>
                <c:pt idx="163">
                  <c:v>137148.44999999998</c:v>
                </c:pt>
                <c:pt idx="164">
                  <c:v>137410.18</c:v>
                </c:pt>
                <c:pt idx="165">
                  <c:v>137656.13</c:v>
                </c:pt>
                <c:pt idx="166">
                  <c:v>137886.22</c:v>
                </c:pt>
                <c:pt idx="167">
                  <c:v>138100.38</c:v>
                </c:pt>
                <c:pt idx="168">
                  <c:v>138308.96</c:v>
                </c:pt>
                <c:pt idx="169">
                  <c:v>138500.63</c:v>
                </c:pt>
                <c:pt idx="170">
                  <c:v>138675.31</c:v>
                </c:pt>
                <c:pt idx="171">
                  <c:v>138832.91</c:v>
                </c:pt>
                <c:pt idx="172">
                  <c:v>138973.34</c:v>
                </c:pt>
                <c:pt idx="173">
                  <c:v>139096.51999999999</c:v>
                </c:pt>
                <c:pt idx="174">
                  <c:v>139202.37</c:v>
                </c:pt>
                <c:pt idx="175">
                  <c:v>139290.79999999999</c:v>
                </c:pt>
                <c:pt idx="176">
                  <c:v>139361.72</c:v>
                </c:pt>
                <c:pt idx="177">
                  <c:v>139415.04000000001</c:v>
                </c:pt>
                <c:pt idx="178">
                  <c:v>139450.68000000002</c:v>
                </c:pt>
                <c:pt idx="179">
                  <c:v>139468.54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3DB0-4F10-86E3-9A6273BD6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235264"/>
        <c:axId val="176237184"/>
      </c:scatterChart>
      <c:valAx>
        <c:axId val="176235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62373891191927078"/>
              <c:y val="0.7840938095326169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37184"/>
        <c:crosses val="autoZero"/>
        <c:crossBetween val="midCat"/>
      </c:valAx>
      <c:valAx>
        <c:axId val="176237184"/>
        <c:scaling>
          <c:orientation val="minMax"/>
          <c:min val="0"/>
        </c:scaling>
        <c:delete val="0"/>
        <c:axPos val="l"/>
        <c:numFmt formatCode="_(\$* #,##0_);_(\$* \(#,##0\);_(\$* &quot;-&quot;??_);_(@_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3526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353622537934382"/>
          <c:y val="1.8939463998372388E-2"/>
          <c:w val="0.44444554047688917"/>
          <c:h val="0.2272735679804686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346299525344009"/>
          <c:y val="0.10738255033557048"/>
          <c:w val="0.77261176874336024"/>
          <c:h val="0.65771812080536918"/>
        </c:manualLayout>
      </c:layout>
      <c:scatterChart>
        <c:scatterStyle val="smoothMarker"/>
        <c:varyColors val="0"/>
        <c:ser>
          <c:idx val="0"/>
          <c:order val="0"/>
          <c:tx>
            <c:v>Interest Rate History</c:v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strRef>
              <c:f>ARMcalculator!$A$27:$A$507</c:f>
              <c:strCache>
                <c:ptCount val="18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  <c:pt idx="122">
                  <c:v>123</c:v>
                </c:pt>
                <c:pt idx="123">
                  <c:v>124</c:v>
                </c:pt>
                <c:pt idx="124">
                  <c:v>125</c:v>
                </c:pt>
                <c:pt idx="125">
                  <c:v>126</c:v>
                </c:pt>
                <c:pt idx="126">
                  <c:v>127</c:v>
                </c:pt>
                <c:pt idx="127">
                  <c:v>128</c:v>
                </c:pt>
                <c:pt idx="128">
                  <c:v>129</c:v>
                </c:pt>
                <c:pt idx="129">
                  <c:v>130</c:v>
                </c:pt>
                <c:pt idx="130">
                  <c:v>131</c:v>
                </c:pt>
                <c:pt idx="131">
                  <c:v>132</c:v>
                </c:pt>
                <c:pt idx="132">
                  <c:v>133</c:v>
                </c:pt>
                <c:pt idx="133">
                  <c:v>134</c:v>
                </c:pt>
                <c:pt idx="134">
                  <c:v>135</c:v>
                </c:pt>
                <c:pt idx="135">
                  <c:v>136</c:v>
                </c:pt>
                <c:pt idx="136">
                  <c:v>137</c:v>
                </c:pt>
                <c:pt idx="137">
                  <c:v>138</c:v>
                </c:pt>
                <c:pt idx="138">
                  <c:v>139</c:v>
                </c:pt>
                <c:pt idx="139">
                  <c:v>140</c:v>
                </c:pt>
                <c:pt idx="140">
                  <c:v>141</c:v>
                </c:pt>
                <c:pt idx="141">
                  <c:v>142</c:v>
                </c:pt>
                <c:pt idx="142">
                  <c:v>143</c:v>
                </c:pt>
                <c:pt idx="143">
                  <c:v>144</c:v>
                </c:pt>
                <c:pt idx="144">
                  <c:v>145</c:v>
                </c:pt>
                <c:pt idx="145">
                  <c:v>146</c:v>
                </c:pt>
                <c:pt idx="146">
                  <c:v>147</c:v>
                </c:pt>
                <c:pt idx="147">
                  <c:v>148</c:v>
                </c:pt>
                <c:pt idx="148">
                  <c:v>149</c:v>
                </c:pt>
                <c:pt idx="149">
                  <c:v>150</c:v>
                </c:pt>
                <c:pt idx="150">
                  <c:v>151</c:v>
                </c:pt>
                <c:pt idx="151">
                  <c:v>152</c:v>
                </c:pt>
                <c:pt idx="152">
                  <c:v>153</c:v>
                </c:pt>
                <c:pt idx="153">
                  <c:v>154</c:v>
                </c:pt>
                <c:pt idx="154">
                  <c:v>155</c:v>
                </c:pt>
                <c:pt idx="155">
                  <c:v>156</c:v>
                </c:pt>
                <c:pt idx="156">
                  <c:v>157</c:v>
                </c:pt>
                <c:pt idx="157">
                  <c:v>158</c:v>
                </c:pt>
                <c:pt idx="158">
                  <c:v>159</c:v>
                </c:pt>
                <c:pt idx="159">
                  <c:v>160</c:v>
                </c:pt>
                <c:pt idx="160">
                  <c:v>161</c:v>
                </c:pt>
                <c:pt idx="161">
                  <c:v>162</c:v>
                </c:pt>
                <c:pt idx="162">
                  <c:v>163</c:v>
                </c:pt>
                <c:pt idx="163">
                  <c:v>164</c:v>
                </c:pt>
                <c:pt idx="164">
                  <c:v>165</c:v>
                </c:pt>
                <c:pt idx="165">
                  <c:v>166</c:v>
                </c:pt>
                <c:pt idx="166">
                  <c:v>167</c:v>
                </c:pt>
                <c:pt idx="167">
                  <c:v>168</c:v>
                </c:pt>
                <c:pt idx="168">
                  <c:v>169</c:v>
                </c:pt>
                <c:pt idx="169">
                  <c:v>170</c:v>
                </c:pt>
                <c:pt idx="170">
                  <c:v>171</c:v>
                </c:pt>
                <c:pt idx="171">
                  <c:v>172</c:v>
                </c:pt>
                <c:pt idx="172">
                  <c:v>173</c:v>
                </c:pt>
                <c:pt idx="173">
                  <c:v>174</c:v>
                </c:pt>
                <c:pt idx="174">
                  <c:v>175</c:v>
                </c:pt>
                <c:pt idx="175">
                  <c:v>176</c:v>
                </c:pt>
                <c:pt idx="176">
                  <c:v>177</c:v>
                </c:pt>
                <c:pt idx="177">
                  <c:v>178</c:v>
                </c:pt>
                <c:pt idx="178">
                  <c:v>179</c:v>
                </c:pt>
                <c:pt idx="179">
                  <c:v>180</c:v>
                </c:pt>
              </c:strCache>
            </c:strRef>
          </c:xVal>
          <c:yVal>
            <c:numRef>
              <c:f>ARMcalculator!$C$27:$C$507</c:f>
              <c:numCache>
                <c:formatCode>0.000%</c:formatCode>
                <c:ptCount val="481"/>
                <c:pt idx="0">
                  <c:v>0.03</c:v>
                </c:pt>
                <c:pt idx="1">
                  <c:v>0.03</c:v>
                </c:pt>
                <c:pt idx="2">
                  <c:v>0.03</c:v>
                </c:pt>
                <c:pt idx="3">
                  <c:v>0.03</c:v>
                </c:pt>
                <c:pt idx="4">
                  <c:v>0.03</c:v>
                </c:pt>
                <c:pt idx="5">
                  <c:v>0.03</c:v>
                </c:pt>
                <c:pt idx="6">
                  <c:v>0.03</c:v>
                </c:pt>
                <c:pt idx="7">
                  <c:v>0.03</c:v>
                </c:pt>
                <c:pt idx="8">
                  <c:v>0.03</c:v>
                </c:pt>
                <c:pt idx="9">
                  <c:v>0.03</c:v>
                </c:pt>
                <c:pt idx="10">
                  <c:v>0.03</c:v>
                </c:pt>
                <c:pt idx="11">
                  <c:v>0.03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  <c:pt idx="22">
                  <c:v>0.03</c:v>
                </c:pt>
                <c:pt idx="23">
                  <c:v>0.03</c:v>
                </c:pt>
                <c:pt idx="24">
                  <c:v>0.03</c:v>
                </c:pt>
                <c:pt idx="25">
                  <c:v>0.03</c:v>
                </c:pt>
                <c:pt idx="26">
                  <c:v>0.03</c:v>
                </c:pt>
                <c:pt idx="27">
                  <c:v>0.03</c:v>
                </c:pt>
                <c:pt idx="28">
                  <c:v>0.03</c:v>
                </c:pt>
                <c:pt idx="29">
                  <c:v>0.03</c:v>
                </c:pt>
                <c:pt idx="30">
                  <c:v>0.03</c:v>
                </c:pt>
                <c:pt idx="31">
                  <c:v>0.03</c:v>
                </c:pt>
                <c:pt idx="32">
                  <c:v>0.03</c:v>
                </c:pt>
                <c:pt idx="33">
                  <c:v>0.03</c:v>
                </c:pt>
                <c:pt idx="34">
                  <c:v>0.03</c:v>
                </c:pt>
                <c:pt idx="35">
                  <c:v>0.03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3.3000000000000002E-2</c:v>
                </c:pt>
                <c:pt idx="61">
                  <c:v>3.3000000000000002E-2</c:v>
                </c:pt>
                <c:pt idx="62">
                  <c:v>3.3000000000000002E-2</c:v>
                </c:pt>
                <c:pt idx="63">
                  <c:v>3.3000000000000002E-2</c:v>
                </c:pt>
                <c:pt idx="64">
                  <c:v>3.3000000000000002E-2</c:v>
                </c:pt>
                <c:pt idx="65">
                  <c:v>3.3000000000000002E-2</c:v>
                </c:pt>
                <c:pt idx="66">
                  <c:v>3.3000000000000002E-2</c:v>
                </c:pt>
                <c:pt idx="67">
                  <c:v>3.3000000000000002E-2</c:v>
                </c:pt>
                <c:pt idx="68">
                  <c:v>3.3000000000000002E-2</c:v>
                </c:pt>
                <c:pt idx="69">
                  <c:v>3.3000000000000002E-2</c:v>
                </c:pt>
                <c:pt idx="70">
                  <c:v>3.3000000000000002E-2</c:v>
                </c:pt>
                <c:pt idx="71">
                  <c:v>3.3000000000000002E-2</c:v>
                </c:pt>
                <c:pt idx="72">
                  <c:v>3.5999999999999997E-2</c:v>
                </c:pt>
                <c:pt idx="73">
                  <c:v>3.5999999999999997E-2</c:v>
                </c:pt>
                <c:pt idx="74">
                  <c:v>3.5999999999999997E-2</c:v>
                </c:pt>
                <c:pt idx="75">
                  <c:v>3.5999999999999997E-2</c:v>
                </c:pt>
                <c:pt idx="76">
                  <c:v>3.5999999999999997E-2</c:v>
                </c:pt>
                <c:pt idx="77">
                  <c:v>3.5999999999999997E-2</c:v>
                </c:pt>
                <c:pt idx="78">
                  <c:v>3.5999999999999997E-2</c:v>
                </c:pt>
                <c:pt idx="79">
                  <c:v>3.5999999999999997E-2</c:v>
                </c:pt>
                <c:pt idx="80">
                  <c:v>3.5999999999999997E-2</c:v>
                </c:pt>
                <c:pt idx="81">
                  <c:v>3.5999999999999997E-2</c:v>
                </c:pt>
                <c:pt idx="82">
                  <c:v>3.5999999999999997E-2</c:v>
                </c:pt>
                <c:pt idx="83">
                  <c:v>3.5999999999999997E-2</c:v>
                </c:pt>
                <c:pt idx="84">
                  <c:v>3.9E-2</c:v>
                </c:pt>
                <c:pt idx="85">
                  <c:v>3.9E-2</c:v>
                </c:pt>
                <c:pt idx="86">
                  <c:v>3.9E-2</c:v>
                </c:pt>
                <c:pt idx="87">
                  <c:v>3.9E-2</c:v>
                </c:pt>
                <c:pt idx="88">
                  <c:v>3.9E-2</c:v>
                </c:pt>
                <c:pt idx="89">
                  <c:v>3.9E-2</c:v>
                </c:pt>
                <c:pt idx="90">
                  <c:v>3.9E-2</c:v>
                </c:pt>
                <c:pt idx="91">
                  <c:v>3.9E-2</c:v>
                </c:pt>
                <c:pt idx="92">
                  <c:v>3.9E-2</c:v>
                </c:pt>
                <c:pt idx="93">
                  <c:v>3.9E-2</c:v>
                </c:pt>
                <c:pt idx="94">
                  <c:v>3.9E-2</c:v>
                </c:pt>
                <c:pt idx="95">
                  <c:v>3.9E-2</c:v>
                </c:pt>
                <c:pt idx="96">
                  <c:v>4.1999999999999996E-2</c:v>
                </c:pt>
                <c:pt idx="97">
                  <c:v>4.1999999999999996E-2</c:v>
                </c:pt>
                <c:pt idx="98">
                  <c:v>4.1999999999999996E-2</c:v>
                </c:pt>
                <c:pt idx="99">
                  <c:v>4.1999999999999996E-2</c:v>
                </c:pt>
                <c:pt idx="100">
                  <c:v>4.1999999999999996E-2</c:v>
                </c:pt>
                <c:pt idx="101">
                  <c:v>4.1999999999999996E-2</c:v>
                </c:pt>
                <c:pt idx="102">
                  <c:v>4.1999999999999996E-2</c:v>
                </c:pt>
                <c:pt idx="103">
                  <c:v>4.1999999999999996E-2</c:v>
                </c:pt>
                <c:pt idx="104">
                  <c:v>4.1999999999999996E-2</c:v>
                </c:pt>
                <c:pt idx="105">
                  <c:v>4.1999999999999996E-2</c:v>
                </c:pt>
                <c:pt idx="106">
                  <c:v>4.1999999999999996E-2</c:v>
                </c:pt>
                <c:pt idx="107">
                  <c:v>4.1999999999999996E-2</c:v>
                </c:pt>
                <c:pt idx="108">
                  <c:v>4.4999999999999998E-2</c:v>
                </c:pt>
                <c:pt idx="109">
                  <c:v>4.4999999999999998E-2</c:v>
                </c:pt>
                <c:pt idx="110">
                  <c:v>4.4999999999999998E-2</c:v>
                </c:pt>
                <c:pt idx="111">
                  <c:v>4.4999999999999998E-2</c:v>
                </c:pt>
                <c:pt idx="112">
                  <c:v>4.4999999999999998E-2</c:v>
                </c:pt>
                <c:pt idx="113">
                  <c:v>4.4999999999999998E-2</c:v>
                </c:pt>
                <c:pt idx="114">
                  <c:v>4.4999999999999998E-2</c:v>
                </c:pt>
                <c:pt idx="115">
                  <c:v>4.4999999999999998E-2</c:v>
                </c:pt>
                <c:pt idx="116">
                  <c:v>4.4999999999999998E-2</c:v>
                </c:pt>
                <c:pt idx="117">
                  <c:v>4.4999999999999998E-2</c:v>
                </c:pt>
                <c:pt idx="118">
                  <c:v>4.4999999999999998E-2</c:v>
                </c:pt>
                <c:pt idx="119">
                  <c:v>4.4999999999999998E-2</c:v>
                </c:pt>
                <c:pt idx="120">
                  <c:v>4.8000000000000001E-2</c:v>
                </c:pt>
                <c:pt idx="121">
                  <c:v>4.8000000000000001E-2</c:v>
                </c:pt>
                <c:pt idx="122">
                  <c:v>4.8000000000000001E-2</c:v>
                </c:pt>
                <c:pt idx="123">
                  <c:v>4.8000000000000001E-2</c:v>
                </c:pt>
                <c:pt idx="124">
                  <c:v>4.8000000000000001E-2</c:v>
                </c:pt>
                <c:pt idx="125">
                  <c:v>4.8000000000000001E-2</c:v>
                </c:pt>
                <c:pt idx="126">
                  <c:v>4.8000000000000001E-2</c:v>
                </c:pt>
                <c:pt idx="127">
                  <c:v>4.8000000000000001E-2</c:v>
                </c:pt>
                <c:pt idx="128">
                  <c:v>4.8000000000000001E-2</c:v>
                </c:pt>
                <c:pt idx="129">
                  <c:v>4.8000000000000001E-2</c:v>
                </c:pt>
                <c:pt idx="130">
                  <c:v>4.8000000000000001E-2</c:v>
                </c:pt>
                <c:pt idx="131">
                  <c:v>4.8000000000000001E-2</c:v>
                </c:pt>
                <c:pt idx="132">
                  <c:v>5.1000000000000004E-2</c:v>
                </c:pt>
                <c:pt idx="133">
                  <c:v>5.1000000000000004E-2</c:v>
                </c:pt>
                <c:pt idx="134">
                  <c:v>5.1000000000000004E-2</c:v>
                </c:pt>
                <c:pt idx="135">
                  <c:v>5.1000000000000004E-2</c:v>
                </c:pt>
                <c:pt idx="136">
                  <c:v>5.1000000000000004E-2</c:v>
                </c:pt>
                <c:pt idx="137">
                  <c:v>5.1000000000000004E-2</c:v>
                </c:pt>
                <c:pt idx="138">
                  <c:v>5.1000000000000004E-2</c:v>
                </c:pt>
                <c:pt idx="139">
                  <c:v>5.1000000000000004E-2</c:v>
                </c:pt>
                <c:pt idx="140">
                  <c:v>5.1000000000000004E-2</c:v>
                </c:pt>
                <c:pt idx="141">
                  <c:v>5.1000000000000004E-2</c:v>
                </c:pt>
                <c:pt idx="142">
                  <c:v>5.1000000000000004E-2</c:v>
                </c:pt>
                <c:pt idx="143">
                  <c:v>5.1000000000000004E-2</c:v>
                </c:pt>
                <c:pt idx="144">
                  <c:v>5.3999999999999999E-2</c:v>
                </c:pt>
                <c:pt idx="145">
                  <c:v>5.3999999999999999E-2</c:v>
                </c:pt>
                <c:pt idx="146">
                  <c:v>5.3999999999999999E-2</c:v>
                </c:pt>
                <c:pt idx="147">
                  <c:v>5.3999999999999999E-2</c:v>
                </c:pt>
                <c:pt idx="148">
                  <c:v>5.3999999999999999E-2</c:v>
                </c:pt>
                <c:pt idx="149">
                  <c:v>5.3999999999999999E-2</c:v>
                </c:pt>
                <c:pt idx="150">
                  <c:v>5.3999999999999999E-2</c:v>
                </c:pt>
                <c:pt idx="151">
                  <c:v>5.3999999999999999E-2</c:v>
                </c:pt>
                <c:pt idx="152">
                  <c:v>5.3999999999999999E-2</c:v>
                </c:pt>
                <c:pt idx="153">
                  <c:v>5.3999999999999999E-2</c:v>
                </c:pt>
                <c:pt idx="154">
                  <c:v>5.3999999999999999E-2</c:v>
                </c:pt>
                <c:pt idx="155">
                  <c:v>5.3999999999999999E-2</c:v>
                </c:pt>
                <c:pt idx="156">
                  <c:v>5.6999999999999995E-2</c:v>
                </c:pt>
                <c:pt idx="157">
                  <c:v>5.6999999999999995E-2</c:v>
                </c:pt>
                <c:pt idx="158">
                  <c:v>5.6999999999999995E-2</c:v>
                </c:pt>
                <c:pt idx="159">
                  <c:v>5.6999999999999995E-2</c:v>
                </c:pt>
                <c:pt idx="160">
                  <c:v>5.6999999999999995E-2</c:v>
                </c:pt>
                <c:pt idx="161">
                  <c:v>5.6999999999999995E-2</c:v>
                </c:pt>
                <c:pt idx="162">
                  <c:v>5.6999999999999995E-2</c:v>
                </c:pt>
                <c:pt idx="163">
                  <c:v>5.6999999999999995E-2</c:v>
                </c:pt>
                <c:pt idx="164">
                  <c:v>5.6999999999999995E-2</c:v>
                </c:pt>
                <c:pt idx="165">
                  <c:v>5.6999999999999995E-2</c:v>
                </c:pt>
                <c:pt idx="166">
                  <c:v>5.6999999999999995E-2</c:v>
                </c:pt>
                <c:pt idx="167">
                  <c:v>5.6999999999999995E-2</c:v>
                </c:pt>
                <c:pt idx="168">
                  <c:v>0.06</c:v>
                </c:pt>
                <c:pt idx="169">
                  <c:v>0.06</c:v>
                </c:pt>
                <c:pt idx="170">
                  <c:v>0.06</c:v>
                </c:pt>
                <c:pt idx="171">
                  <c:v>0.06</c:v>
                </c:pt>
                <c:pt idx="172">
                  <c:v>0.06</c:v>
                </c:pt>
                <c:pt idx="173">
                  <c:v>0.06</c:v>
                </c:pt>
                <c:pt idx="174">
                  <c:v>0.06</c:v>
                </c:pt>
                <c:pt idx="175">
                  <c:v>0.06</c:v>
                </c:pt>
                <c:pt idx="176">
                  <c:v>0.06</c:v>
                </c:pt>
                <c:pt idx="177">
                  <c:v>0.06</c:v>
                </c:pt>
                <c:pt idx="178">
                  <c:v>0.06</c:v>
                </c:pt>
                <c:pt idx="179">
                  <c:v>0.06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6F62-472C-BB2D-180310B4F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6262144"/>
        <c:axId val="176284800"/>
      </c:scatterChart>
      <c:valAx>
        <c:axId val="1762621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Month</a:t>
                </a:r>
              </a:p>
            </c:rich>
          </c:tx>
          <c:layout>
            <c:manualLayout>
              <c:xMode val="edge"/>
              <c:yMode val="edge"/>
              <c:x val="0.6175726178249602"/>
              <c:y val="0.6107382550335571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84800"/>
        <c:crosses val="autoZero"/>
        <c:crossBetween val="midCat"/>
      </c:valAx>
      <c:valAx>
        <c:axId val="1762848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Interest Rate</a:t>
                </a:r>
              </a:p>
            </c:rich>
          </c:tx>
          <c:layout>
            <c:manualLayout>
              <c:xMode val="edge"/>
              <c:yMode val="edge"/>
              <c:x val="3.1007830183680016E-2"/>
              <c:y val="0.19463087248322147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6262144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2997474052896011"/>
          <c:y val="3.3557046979865779E-2"/>
          <c:w val="0.39276584899328015"/>
          <c:h val="0.16107382550335567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11" r="0.75000000000000011" t="1" header="0.5" footer="0.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ertex42.com/" TargetMode="Externa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400050</xdr:colOff>
      <xdr:row>3</xdr:row>
      <xdr:rowOff>9525</xdr:rowOff>
    </xdr:from>
    <xdr:to>
      <xdr:col>9</xdr:col>
      <xdr:colOff>571500</xdr:colOff>
      <xdr:row>16</xdr:row>
      <xdr:rowOff>85725</xdr:rowOff>
    </xdr:to>
    <xdr:graphicFrame macro="">
      <xdr:nvGraphicFramePr>
        <xdr:cNvPr id="6666" name="Chart 2570">
          <a:extLst>
            <a:ext uri="{FF2B5EF4-FFF2-40B4-BE49-F238E27FC236}">
              <a16:creationId xmlns:a16="http://schemas.microsoft.com/office/drawing/2014/main" xmlns="" id="{00000000-0008-0000-0000-00000A1A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4</xdr:col>
      <xdr:colOff>495300</xdr:colOff>
      <xdr:row>16</xdr:row>
      <xdr:rowOff>190500</xdr:rowOff>
    </xdr:from>
    <xdr:to>
      <xdr:col>9</xdr:col>
      <xdr:colOff>581025</xdr:colOff>
      <xdr:row>24</xdr:row>
      <xdr:rowOff>171450</xdr:rowOff>
    </xdr:to>
    <xdr:graphicFrame macro="">
      <xdr:nvGraphicFramePr>
        <xdr:cNvPr id="6687" name="Chart 2591">
          <a:extLst>
            <a:ext uri="{FF2B5EF4-FFF2-40B4-BE49-F238E27FC236}">
              <a16:creationId xmlns:a16="http://schemas.microsoft.com/office/drawing/2014/main" xmlns="" id="{00000000-0008-0000-0000-00001F1A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142875</xdr:colOff>
      <xdr:row>0</xdr:row>
      <xdr:rowOff>0</xdr:rowOff>
    </xdr:from>
    <xdr:to>
      <xdr:col>9</xdr:col>
      <xdr:colOff>730876</xdr:colOff>
      <xdr:row>1</xdr:row>
      <xdr:rowOff>104801</xdr:rowOff>
    </xdr:to>
    <xdr:pic>
      <xdr:nvPicPr>
        <xdr:cNvPr id="2" name="Pictur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24525" y="28575"/>
          <a:ext cx="1359526" cy="304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26AA2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7"/>
  <sheetViews>
    <sheetView showGridLines="0" tabSelected="1" workbookViewId="0">
      <selection activeCell="N12" sqref="N12"/>
    </sheetView>
  </sheetViews>
  <sheetFormatPr defaultColWidth="9.140625" defaultRowHeight="12.75" x14ac:dyDescent="0.2"/>
  <cols>
    <col min="1" max="1" width="7.140625" style="1" customWidth="1"/>
    <col min="2" max="2" width="10" style="1" customWidth="1"/>
    <col min="3" max="3" width="11.85546875" style="1" customWidth="1"/>
    <col min="4" max="4" width="13.85546875" style="1" customWidth="1"/>
    <col min="5" max="5" width="10.140625" style="1" customWidth="1"/>
    <col min="6" max="7" width="10.28515625" style="1" customWidth="1"/>
    <col min="8" max="8" width="11.7109375" style="1" customWidth="1"/>
    <col min="9" max="10" width="11.5703125" style="1" customWidth="1"/>
    <col min="11" max="11" width="3.85546875" style="1" customWidth="1"/>
    <col min="12" max="16384" width="9.140625" style="1"/>
  </cols>
  <sheetData>
    <row r="1" spans="2:11" ht="15.75" thickBot="1" x14ac:dyDescent="0.25">
      <c r="B1" s="21" t="s">
        <v>5</v>
      </c>
      <c r="C1" s="22"/>
      <c r="D1" s="22"/>
    </row>
    <row r="2" spans="2:11" x14ac:dyDescent="0.2">
      <c r="B2" s="18"/>
      <c r="C2" s="18"/>
      <c r="D2" s="18"/>
    </row>
    <row r="3" spans="2:11" ht="15" x14ac:dyDescent="0.2">
      <c r="B3" s="18"/>
      <c r="C3" s="12" t="s">
        <v>12</v>
      </c>
      <c r="D3" s="14">
        <v>480000</v>
      </c>
    </row>
    <row r="4" spans="2:11" ht="15" x14ac:dyDescent="0.2">
      <c r="B4" s="18"/>
      <c r="C4" s="12" t="s">
        <v>13</v>
      </c>
      <c r="D4" s="15">
        <v>15</v>
      </c>
    </row>
    <row r="5" spans="2:11" ht="15" x14ac:dyDescent="0.2">
      <c r="B5" s="18"/>
      <c r="C5" s="12" t="s">
        <v>14</v>
      </c>
      <c r="D5" s="44">
        <v>0.03</v>
      </c>
    </row>
    <row r="6" spans="2:11" ht="15" x14ac:dyDescent="0.2">
      <c r="B6" s="18"/>
      <c r="C6" s="12" t="s">
        <v>15</v>
      </c>
      <c r="D6" s="17">
        <v>42736</v>
      </c>
    </row>
    <row r="7" spans="2:11" ht="14.25" x14ac:dyDescent="0.2">
      <c r="B7" s="18"/>
      <c r="C7" s="12"/>
      <c r="D7" s="19"/>
    </row>
    <row r="8" spans="2:11" ht="15" x14ac:dyDescent="0.25">
      <c r="B8" s="18"/>
      <c r="C8" s="13" t="s">
        <v>16</v>
      </c>
      <c r="D8" s="10">
        <f>ROUND(-PMT(D5/12,term*12,$D$3),2)</f>
        <v>3314.79</v>
      </c>
    </row>
    <row r="9" spans="2:11" ht="15" customHeight="1" x14ac:dyDescent="0.2">
      <c r="B9" s="18"/>
      <c r="C9" s="18"/>
      <c r="D9" s="26" t="str">
        <f>IF(nper&gt;480,"ERROR: &gt;480 payments",".")</f>
        <v>.</v>
      </c>
    </row>
    <row r="10" spans="2:11" ht="15.75" thickBot="1" x14ac:dyDescent="0.25">
      <c r="B10" s="21" t="s">
        <v>10</v>
      </c>
      <c r="C10" s="23"/>
      <c r="D10" s="23"/>
    </row>
    <row r="11" spans="2:11" x14ac:dyDescent="0.2">
      <c r="B11" s="18"/>
      <c r="C11" s="18"/>
      <c r="D11" s="18"/>
    </row>
    <row r="12" spans="2:11" ht="15" x14ac:dyDescent="0.2">
      <c r="B12" s="18"/>
      <c r="C12" s="12" t="s">
        <v>17</v>
      </c>
      <c r="D12" s="15">
        <v>5</v>
      </c>
      <c r="E12" s="4" t="s">
        <v>6</v>
      </c>
      <c r="K12" s="7"/>
    </row>
    <row r="13" spans="2:11" ht="15" x14ac:dyDescent="0.2">
      <c r="B13" s="18"/>
      <c r="C13" s="12" t="s">
        <v>18</v>
      </c>
      <c r="D13" s="15">
        <v>12</v>
      </c>
      <c r="E13" s="4"/>
      <c r="K13" s="4"/>
    </row>
    <row r="14" spans="2:11" ht="15" x14ac:dyDescent="0.2">
      <c r="B14" s="18"/>
      <c r="C14" s="13" t="s">
        <v>19</v>
      </c>
      <c r="D14" s="16">
        <v>3.0000000000000001E-3</v>
      </c>
      <c r="K14" s="4"/>
    </row>
    <row r="15" spans="2:11" ht="15" x14ac:dyDescent="0.2">
      <c r="B15" s="18"/>
      <c r="C15" s="13" t="s">
        <v>20</v>
      </c>
      <c r="D15" s="16">
        <v>0.06</v>
      </c>
      <c r="E15" s="20" t="s">
        <v>27</v>
      </c>
    </row>
    <row r="16" spans="2:11" ht="14.25" x14ac:dyDescent="0.2">
      <c r="B16" s="18"/>
      <c r="C16" s="13"/>
      <c r="D16" s="9"/>
    </row>
    <row r="17" spans="1:11" ht="15.75" thickBot="1" x14ac:dyDescent="0.25">
      <c r="B17" s="21" t="s">
        <v>31</v>
      </c>
      <c r="C17" s="23"/>
      <c r="D17" s="23"/>
    </row>
    <row r="18" spans="1:11" ht="14.25" x14ac:dyDescent="0.2">
      <c r="B18" s="18"/>
      <c r="C18" s="13" t="s">
        <v>21</v>
      </c>
      <c r="D18" s="9">
        <f>MAX(C26:C506)</f>
        <v>0.06</v>
      </c>
    </row>
    <row r="19" spans="1:11" ht="15" x14ac:dyDescent="0.25">
      <c r="B19" s="18"/>
      <c r="C19" s="13" t="s">
        <v>22</v>
      </c>
      <c r="D19" s="10">
        <f>MAX(D27:D506)</f>
        <v>3590.31</v>
      </c>
      <c r="E19" s="6"/>
    </row>
    <row r="20" spans="1:11" ht="14.25" x14ac:dyDescent="0.2">
      <c r="B20" s="18"/>
      <c r="C20" s="12" t="s">
        <v>23</v>
      </c>
      <c r="D20" s="11">
        <f>SUM(F27:F506)+SUM(G27:G506)</f>
        <v>619468.54</v>
      </c>
    </row>
    <row r="21" spans="1:11" ht="14.25" x14ac:dyDescent="0.2">
      <c r="B21" s="18"/>
      <c r="C21" s="12" t="s">
        <v>24</v>
      </c>
      <c r="D21" s="11">
        <f>SUM(F26:F506)</f>
        <v>139468.54</v>
      </c>
      <c r="E21" s="3"/>
    </row>
    <row r="22" spans="1:11" ht="14.25" x14ac:dyDescent="0.2">
      <c r="B22" s="18"/>
      <c r="C22" s="13" t="s">
        <v>25</v>
      </c>
      <c r="D22" s="9">
        <f>IRR(D26:D506,1%)*12</f>
        <v>3.4759779020505199E-2</v>
      </c>
    </row>
    <row r="24" spans="1:11" s="8" customFormat="1" x14ac:dyDescent="0.2">
      <c r="A24" s="29" t="s">
        <v>28</v>
      </c>
      <c r="B24" s="30"/>
      <c r="C24" s="31"/>
      <c r="D24" s="32"/>
      <c r="E24" s="30"/>
      <c r="F24" s="30"/>
      <c r="G24" s="30"/>
      <c r="H24" s="30"/>
      <c r="I24" s="30"/>
      <c r="J24" s="33" t="s">
        <v>26</v>
      </c>
      <c r="K24" s="30"/>
    </row>
    <row r="25" spans="1:11" ht="28.5" customHeight="1" thickBot="1" x14ac:dyDescent="0.25">
      <c r="A25" s="24" t="s">
        <v>0</v>
      </c>
      <c r="B25" s="25" t="s">
        <v>11</v>
      </c>
      <c r="C25" s="25" t="s">
        <v>7</v>
      </c>
      <c r="D25" s="25" t="s">
        <v>1</v>
      </c>
      <c r="E25" s="25" t="s">
        <v>29</v>
      </c>
      <c r="F25" s="25" t="s">
        <v>2</v>
      </c>
      <c r="G25" s="25" t="s">
        <v>3</v>
      </c>
      <c r="H25" s="25" t="s">
        <v>4</v>
      </c>
      <c r="I25" s="25" t="s">
        <v>9</v>
      </c>
      <c r="J25" s="25" t="s">
        <v>8</v>
      </c>
    </row>
    <row r="26" spans="1:11" x14ac:dyDescent="0.2">
      <c r="A26" s="34"/>
      <c r="B26" s="35"/>
      <c r="C26" s="35"/>
      <c r="D26" s="43">
        <f>-D3</f>
        <v>-480000</v>
      </c>
      <c r="E26" s="34"/>
      <c r="F26" s="34"/>
      <c r="G26" s="34"/>
      <c r="H26" s="36">
        <f>$D$3</f>
        <v>480000</v>
      </c>
      <c r="I26" s="36"/>
      <c r="J26" s="36"/>
      <c r="K26" s="28"/>
    </row>
    <row r="27" spans="1:11" x14ac:dyDescent="0.2">
      <c r="A27" s="37">
        <f t="shared" ref="A27:A90" si="0">IF(A26&gt;=nper,"",A26+1)</f>
        <v>1</v>
      </c>
      <c r="B27" s="2">
        <f t="shared" ref="B27:B90" si="1">IF(A27="","",DATE(YEAR(fpdate),MONTH(fpdate)+(A27-1),DAY(fpdate)))</f>
        <v>42736</v>
      </c>
      <c r="C27" s="5">
        <f t="shared" ref="C27:C90" si="2">IF(A27="","",IF(A27&lt;$D$12*12,$D$5,MIN($D$15,$D$5+$D$14*ROUNDUP((A27-$D$12*12)/$D$13,0))))</f>
        <v>0.03</v>
      </c>
      <c r="D27" s="42">
        <f t="shared" ref="D27:D90" si="3">IF(A27="","",MIN(ROUND(IF(C27=$D$5,$D$8,IF(C27=C26,D26,-PMT(C27/12,nper-A27+1,H26))),2),H26+ROUND(C27/12*H26,2)))</f>
        <v>3314.79</v>
      </c>
      <c r="E27" s="27">
        <v>0</v>
      </c>
      <c r="F27" s="38">
        <f t="shared" ref="F27:F90" si="4">IF(A27="","",ROUND(C27/12*H26,2))</f>
        <v>1200</v>
      </c>
      <c r="G27" s="38">
        <f t="shared" ref="G27:G90" si="5">IF(A27="","",D27-F27+E27)</f>
        <v>2114.79</v>
      </c>
      <c r="H27" s="38">
        <f t="shared" ref="H27:H90" si="6">IF(A27="","",H26-G27)</f>
        <v>477885.21</v>
      </c>
      <c r="I27" s="39">
        <f>IF(A27="","",SUM(F$27:F27))</f>
        <v>1200</v>
      </c>
      <c r="J27" s="39">
        <f>IF(A27="","",SUM(G$27:G27))</f>
        <v>2114.79</v>
      </c>
      <c r="K27" s="28"/>
    </row>
    <row r="28" spans="1:11" x14ac:dyDescent="0.2">
      <c r="A28" s="37">
        <f t="shared" si="0"/>
        <v>2</v>
      </c>
      <c r="B28" s="2">
        <f t="shared" si="1"/>
        <v>42767</v>
      </c>
      <c r="C28" s="5">
        <f t="shared" si="2"/>
        <v>0.03</v>
      </c>
      <c r="D28" s="42">
        <f t="shared" si="3"/>
        <v>3314.79</v>
      </c>
      <c r="E28" s="27"/>
      <c r="F28" s="38">
        <f t="shared" si="4"/>
        <v>1194.71</v>
      </c>
      <c r="G28" s="38">
        <f t="shared" si="5"/>
        <v>2120.08</v>
      </c>
      <c r="H28" s="38">
        <f t="shared" si="6"/>
        <v>475765.13</v>
      </c>
      <c r="I28" s="39">
        <f>IF(A28="","",SUM(F$27:F28))</f>
        <v>2394.71</v>
      </c>
      <c r="J28" s="39">
        <f>IF(A28="","",SUM(G$27:G28))</f>
        <v>4234.87</v>
      </c>
      <c r="K28" s="28"/>
    </row>
    <row r="29" spans="1:11" x14ac:dyDescent="0.2">
      <c r="A29" s="37">
        <f t="shared" si="0"/>
        <v>3</v>
      </c>
      <c r="B29" s="2">
        <f t="shared" si="1"/>
        <v>42795</v>
      </c>
      <c r="C29" s="5">
        <f t="shared" si="2"/>
        <v>0.03</v>
      </c>
      <c r="D29" s="42">
        <f t="shared" si="3"/>
        <v>3314.79</v>
      </c>
      <c r="E29" s="27"/>
      <c r="F29" s="38">
        <f t="shared" si="4"/>
        <v>1189.4100000000001</v>
      </c>
      <c r="G29" s="38">
        <f t="shared" si="5"/>
        <v>2125.38</v>
      </c>
      <c r="H29" s="38">
        <f t="shared" si="6"/>
        <v>473639.75</v>
      </c>
      <c r="I29" s="39">
        <f>IF(A29="","",SUM(F$27:F29))</f>
        <v>3584.12</v>
      </c>
      <c r="J29" s="39">
        <f>IF(A29="","",SUM(G$27:G29))</f>
        <v>6360.25</v>
      </c>
      <c r="K29" s="28"/>
    </row>
    <row r="30" spans="1:11" x14ac:dyDescent="0.2">
      <c r="A30" s="37">
        <f t="shared" si="0"/>
        <v>4</v>
      </c>
      <c r="B30" s="2">
        <f t="shared" si="1"/>
        <v>42826</v>
      </c>
      <c r="C30" s="5">
        <f t="shared" si="2"/>
        <v>0.03</v>
      </c>
      <c r="D30" s="42">
        <f t="shared" si="3"/>
        <v>3314.79</v>
      </c>
      <c r="E30" s="27"/>
      <c r="F30" s="38">
        <f t="shared" si="4"/>
        <v>1184.0999999999999</v>
      </c>
      <c r="G30" s="38">
        <f t="shared" si="5"/>
        <v>2130.69</v>
      </c>
      <c r="H30" s="38">
        <f t="shared" si="6"/>
        <v>471509.06</v>
      </c>
      <c r="I30" s="39">
        <f>IF(A30="","",SUM(F$27:F30))</f>
        <v>4768.2199999999993</v>
      </c>
      <c r="J30" s="39">
        <f>IF(A30="","",SUM(G$27:G30))</f>
        <v>8490.94</v>
      </c>
      <c r="K30" s="28"/>
    </row>
    <row r="31" spans="1:11" x14ac:dyDescent="0.2">
      <c r="A31" s="37">
        <f t="shared" si="0"/>
        <v>5</v>
      </c>
      <c r="B31" s="2">
        <f t="shared" si="1"/>
        <v>42856</v>
      </c>
      <c r="C31" s="5">
        <f t="shared" si="2"/>
        <v>0.03</v>
      </c>
      <c r="D31" s="42">
        <f t="shared" si="3"/>
        <v>3314.79</v>
      </c>
      <c r="E31" s="27"/>
      <c r="F31" s="38">
        <f t="shared" si="4"/>
        <v>1178.77</v>
      </c>
      <c r="G31" s="38">
        <f t="shared" si="5"/>
        <v>2136.02</v>
      </c>
      <c r="H31" s="38">
        <f t="shared" si="6"/>
        <v>469373.04</v>
      </c>
      <c r="I31" s="39">
        <f>IF(A31="","",SUM(F$27:F31))</f>
        <v>5946.99</v>
      </c>
      <c r="J31" s="39">
        <f>IF(A31="","",SUM(G$27:G31))</f>
        <v>10626.960000000001</v>
      </c>
      <c r="K31" s="28"/>
    </row>
    <row r="32" spans="1:11" x14ac:dyDescent="0.2">
      <c r="A32" s="37">
        <f t="shared" si="0"/>
        <v>6</v>
      </c>
      <c r="B32" s="2">
        <f t="shared" si="1"/>
        <v>42887</v>
      </c>
      <c r="C32" s="5">
        <f t="shared" si="2"/>
        <v>0.03</v>
      </c>
      <c r="D32" s="42">
        <f t="shared" si="3"/>
        <v>3314.79</v>
      </c>
      <c r="E32" s="27"/>
      <c r="F32" s="38">
        <f t="shared" si="4"/>
        <v>1173.43</v>
      </c>
      <c r="G32" s="38">
        <f t="shared" si="5"/>
        <v>2141.3599999999997</v>
      </c>
      <c r="H32" s="38">
        <f t="shared" si="6"/>
        <v>467231.68</v>
      </c>
      <c r="I32" s="39">
        <f>IF(A32="","",SUM(F$27:F32))</f>
        <v>7120.42</v>
      </c>
      <c r="J32" s="39">
        <f>IF(A32="","",SUM(G$27:G32))</f>
        <v>12768.32</v>
      </c>
      <c r="K32" s="28"/>
    </row>
    <row r="33" spans="1:11" x14ac:dyDescent="0.2">
      <c r="A33" s="37">
        <f t="shared" si="0"/>
        <v>7</v>
      </c>
      <c r="B33" s="2">
        <f t="shared" si="1"/>
        <v>42917</v>
      </c>
      <c r="C33" s="5">
        <f t="shared" si="2"/>
        <v>0.03</v>
      </c>
      <c r="D33" s="42">
        <f t="shared" si="3"/>
        <v>3314.79</v>
      </c>
      <c r="E33" s="27"/>
      <c r="F33" s="38">
        <f t="shared" si="4"/>
        <v>1168.08</v>
      </c>
      <c r="G33" s="38">
        <f t="shared" si="5"/>
        <v>2146.71</v>
      </c>
      <c r="H33" s="38">
        <f t="shared" si="6"/>
        <v>465084.97</v>
      </c>
      <c r="I33" s="39">
        <f>IF(A33="","",SUM(F$27:F33))</f>
        <v>8288.5</v>
      </c>
      <c r="J33" s="39">
        <f>IF(A33="","",SUM(G$27:G33))</f>
        <v>14915.029999999999</v>
      </c>
      <c r="K33" s="28"/>
    </row>
    <row r="34" spans="1:11" x14ac:dyDescent="0.2">
      <c r="A34" s="37">
        <f t="shared" si="0"/>
        <v>8</v>
      </c>
      <c r="B34" s="2">
        <f t="shared" si="1"/>
        <v>42948</v>
      </c>
      <c r="C34" s="5">
        <f t="shared" si="2"/>
        <v>0.03</v>
      </c>
      <c r="D34" s="42">
        <f t="shared" si="3"/>
        <v>3314.79</v>
      </c>
      <c r="E34" s="27"/>
      <c r="F34" s="38">
        <f t="shared" si="4"/>
        <v>1162.71</v>
      </c>
      <c r="G34" s="38">
        <f t="shared" si="5"/>
        <v>2152.08</v>
      </c>
      <c r="H34" s="38">
        <f t="shared" si="6"/>
        <v>462932.88999999996</v>
      </c>
      <c r="I34" s="39">
        <f>IF(A34="","",SUM(F$27:F34))</f>
        <v>9451.2099999999991</v>
      </c>
      <c r="J34" s="39">
        <f>IF(A34="","",SUM(G$27:G34))</f>
        <v>17067.11</v>
      </c>
      <c r="K34" s="28"/>
    </row>
    <row r="35" spans="1:11" x14ac:dyDescent="0.2">
      <c r="A35" s="37">
        <f t="shared" si="0"/>
        <v>9</v>
      </c>
      <c r="B35" s="2">
        <f t="shared" si="1"/>
        <v>42979</v>
      </c>
      <c r="C35" s="5">
        <f t="shared" si="2"/>
        <v>0.03</v>
      </c>
      <c r="D35" s="42">
        <f t="shared" si="3"/>
        <v>3314.79</v>
      </c>
      <c r="E35" s="27"/>
      <c r="F35" s="38">
        <f t="shared" si="4"/>
        <v>1157.33</v>
      </c>
      <c r="G35" s="38">
        <f t="shared" si="5"/>
        <v>2157.46</v>
      </c>
      <c r="H35" s="38">
        <f t="shared" si="6"/>
        <v>460775.42999999993</v>
      </c>
      <c r="I35" s="39">
        <f>IF(A35="","",SUM(F$27:F35))</f>
        <v>10608.539999999999</v>
      </c>
      <c r="J35" s="39">
        <f>IF(A35="","",SUM(G$27:G35))</f>
        <v>19224.57</v>
      </c>
      <c r="K35" s="28"/>
    </row>
    <row r="36" spans="1:11" x14ac:dyDescent="0.2">
      <c r="A36" s="37">
        <f t="shared" si="0"/>
        <v>10</v>
      </c>
      <c r="B36" s="2">
        <f t="shared" si="1"/>
        <v>43009</v>
      </c>
      <c r="C36" s="5">
        <f t="shared" si="2"/>
        <v>0.03</v>
      </c>
      <c r="D36" s="42">
        <f t="shared" si="3"/>
        <v>3314.79</v>
      </c>
      <c r="E36" s="27"/>
      <c r="F36" s="38">
        <f t="shared" si="4"/>
        <v>1151.94</v>
      </c>
      <c r="G36" s="38">
        <f t="shared" si="5"/>
        <v>2162.85</v>
      </c>
      <c r="H36" s="38">
        <f t="shared" si="6"/>
        <v>458612.57999999996</v>
      </c>
      <c r="I36" s="39">
        <f>IF(A36="","",SUM(F$27:F36))</f>
        <v>11760.48</v>
      </c>
      <c r="J36" s="39">
        <f>IF(A36="","",SUM(G$27:G36))</f>
        <v>21387.42</v>
      </c>
      <c r="K36" s="28"/>
    </row>
    <row r="37" spans="1:11" x14ac:dyDescent="0.2">
      <c r="A37" s="37">
        <f t="shared" si="0"/>
        <v>11</v>
      </c>
      <c r="B37" s="2">
        <f t="shared" si="1"/>
        <v>43040</v>
      </c>
      <c r="C37" s="5">
        <f t="shared" si="2"/>
        <v>0.03</v>
      </c>
      <c r="D37" s="42">
        <f t="shared" si="3"/>
        <v>3314.79</v>
      </c>
      <c r="E37" s="27"/>
      <c r="F37" s="38">
        <f t="shared" si="4"/>
        <v>1146.53</v>
      </c>
      <c r="G37" s="38">
        <f t="shared" si="5"/>
        <v>2168.2600000000002</v>
      </c>
      <c r="H37" s="38">
        <f t="shared" si="6"/>
        <v>456444.31999999995</v>
      </c>
      <c r="I37" s="39">
        <f>IF(A37="","",SUM(F$27:F37))</f>
        <v>12907.01</v>
      </c>
      <c r="J37" s="39">
        <f>IF(A37="","",SUM(G$27:G37))</f>
        <v>23555.68</v>
      </c>
      <c r="K37" s="28"/>
    </row>
    <row r="38" spans="1:11" x14ac:dyDescent="0.2">
      <c r="A38" s="37">
        <f t="shared" si="0"/>
        <v>12</v>
      </c>
      <c r="B38" s="2">
        <f t="shared" si="1"/>
        <v>43070</v>
      </c>
      <c r="C38" s="5">
        <f t="shared" si="2"/>
        <v>0.03</v>
      </c>
      <c r="D38" s="42">
        <f t="shared" si="3"/>
        <v>3314.79</v>
      </c>
      <c r="E38" s="27"/>
      <c r="F38" s="38">
        <f t="shared" si="4"/>
        <v>1141.1099999999999</v>
      </c>
      <c r="G38" s="38">
        <f t="shared" si="5"/>
        <v>2173.6800000000003</v>
      </c>
      <c r="H38" s="38">
        <f t="shared" si="6"/>
        <v>454270.63999999996</v>
      </c>
      <c r="I38" s="39">
        <f>IF(A38="","",SUM(F$27:F38))</f>
        <v>14048.12</v>
      </c>
      <c r="J38" s="39">
        <f>IF(A38="","",SUM(G$27:G38))</f>
        <v>25729.360000000001</v>
      </c>
      <c r="K38" s="28"/>
    </row>
    <row r="39" spans="1:11" x14ac:dyDescent="0.2">
      <c r="A39" s="37">
        <f t="shared" si="0"/>
        <v>13</v>
      </c>
      <c r="B39" s="2">
        <f t="shared" si="1"/>
        <v>43101</v>
      </c>
      <c r="C39" s="5">
        <f t="shared" si="2"/>
        <v>0.03</v>
      </c>
      <c r="D39" s="42">
        <f t="shared" si="3"/>
        <v>3314.79</v>
      </c>
      <c r="E39" s="27"/>
      <c r="F39" s="38">
        <f t="shared" si="4"/>
        <v>1135.68</v>
      </c>
      <c r="G39" s="38">
        <f t="shared" si="5"/>
        <v>2179.1099999999997</v>
      </c>
      <c r="H39" s="38">
        <f t="shared" si="6"/>
        <v>452091.52999999997</v>
      </c>
      <c r="I39" s="39">
        <f>IF(A39="","",SUM(F$27:F39))</f>
        <v>15183.800000000001</v>
      </c>
      <c r="J39" s="39">
        <f>IF(A39="","",SUM(G$27:G39))</f>
        <v>27908.47</v>
      </c>
      <c r="K39" s="28"/>
    </row>
    <row r="40" spans="1:11" x14ac:dyDescent="0.2">
      <c r="A40" s="37">
        <f t="shared" si="0"/>
        <v>14</v>
      </c>
      <c r="B40" s="2">
        <f t="shared" si="1"/>
        <v>43132</v>
      </c>
      <c r="C40" s="5">
        <f t="shared" si="2"/>
        <v>0.03</v>
      </c>
      <c r="D40" s="42">
        <f t="shared" si="3"/>
        <v>3314.79</v>
      </c>
      <c r="E40" s="27"/>
      <c r="F40" s="38">
        <f t="shared" si="4"/>
        <v>1130.23</v>
      </c>
      <c r="G40" s="38">
        <f t="shared" si="5"/>
        <v>2184.56</v>
      </c>
      <c r="H40" s="38">
        <f t="shared" si="6"/>
        <v>449906.97</v>
      </c>
      <c r="I40" s="39">
        <f>IF(A40="","",SUM(F$27:F40))</f>
        <v>16314.03</v>
      </c>
      <c r="J40" s="39">
        <f>IF(A40="","",SUM(G$27:G40))</f>
        <v>30093.030000000002</v>
      </c>
      <c r="K40" s="28"/>
    </row>
    <row r="41" spans="1:11" x14ac:dyDescent="0.2">
      <c r="A41" s="37">
        <f t="shared" si="0"/>
        <v>15</v>
      </c>
      <c r="B41" s="2">
        <f t="shared" si="1"/>
        <v>43160</v>
      </c>
      <c r="C41" s="5">
        <f t="shared" si="2"/>
        <v>0.03</v>
      </c>
      <c r="D41" s="42">
        <f t="shared" si="3"/>
        <v>3314.79</v>
      </c>
      <c r="E41" s="27"/>
      <c r="F41" s="38">
        <f t="shared" si="4"/>
        <v>1124.77</v>
      </c>
      <c r="G41" s="38">
        <f t="shared" si="5"/>
        <v>2190.02</v>
      </c>
      <c r="H41" s="38">
        <f t="shared" si="6"/>
        <v>447716.94999999995</v>
      </c>
      <c r="I41" s="39">
        <f>IF(A41="","",SUM(F$27:F41))</f>
        <v>17438.8</v>
      </c>
      <c r="J41" s="39">
        <f>IF(A41="","",SUM(G$27:G41))</f>
        <v>32283.050000000003</v>
      </c>
      <c r="K41" s="28"/>
    </row>
    <row r="42" spans="1:11" x14ac:dyDescent="0.2">
      <c r="A42" s="37">
        <f t="shared" si="0"/>
        <v>16</v>
      </c>
      <c r="B42" s="2">
        <f t="shared" si="1"/>
        <v>43191</v>
      </c>
      <c r="C42" s="5">
        <f t="shared" si="2"/>
        <v>0.03</v>
      </c>
      <c r="D42" s="42">
        <f t="shared" si="3"/>
        <v>3314.79</v>
      </c>
      <c r="E42" s="27"/>
      <c r="F42" s="38">
        <f t="shared" si="4"/>
        <v>1119.29</v>
      </c>
      <c r="G42" s="38">
        <f t="shared" si="5"/>
        <v>2195.5</v>
      </c>
      <c r="H42" s="38">
        <f t="shared" si="6"/>
        <v>445521.44999999995</v>
      </c>
      <c r="I42" s="39">
        <f>IF(A42="","",SUM(F$27:F42))</f>
        <v>18558.09</v>
      </c>
      <c r="J42" s="39">
        <f>IF(A42="","",SUM(G$27:G42))</f>
        <v>34478.550000000003</v>
      </c>
      <c r="K42" s="28"/>
    </row>
    <row r="43" spans="1:11" x14ac:dyDescent="0.2">
      <c r="A43" s="37">
        <f t="shared" si="0"/>
        <v>17</v>
      </c>
      <c r="B43" s="2">
        <f t="shared" si="1"/>
        <v>43221</v>
      </c>
      <c r="C43" s="5">
        <f t="shared" si="2"/>
        <v>0.03</v>
      </c>
      <c r="D43" s="42">
        <f t="shared" si="3"/>
        <v>3314.79</v>
      </c>
      <c r="E43" s="27"/>
      <c r="F43" s="38">
        <f t="shared" si="4"/>
        <v>1113.8</v>
      </c>
      <c r="G43" s="38">
        <f t="shared" si="5"/>
        <v>2200.9899999999998</v>
      </c>
      <c r="H43" s="38">
        <f t="shared" si="6"/>
        <v>443320.45999999996</v>
      </c>
      <c r="I43" s="39">
        <f>IF(A43="","",SUM(F$27:F43))</f>
        <v>19671.89</v>
      </c>
      <c r="J43" s="39">
        <f>IF(A43="","",SUM(G$27:G43))</f>
        <v>36679.54</v>
      </c>
      <c r="K43" s="28"/>
    </row>
    <row r="44" spans="1:11" x14ac:dyDescent="0.2">
      <c r="A44" s="37">
        <f t="shared" si="0"/>
        <v>18</v>
      </c>
      <c r="B44" s="2">
        <f t="shared" si="1"/>
        <v>43252</v>
      </c>
      <c r="C44" s="5">
        <f t="shared" si="2"/>
        <v>0.03</v>
      </c>
      <c r="D44" s="42">
        <f t="shared" si="3"/>
        <v>3314.79</v>
      </c>
      <c r="E44" s="27"/>
      <c r="F44" s="38">
        <f t="shared" si="4"/>
        <v>1108.3</v>
      </c>
      <c r="G44" s="38">
        <f t="shared" si="5"/>
        <v>2206.4899999999998</v>
      </c>
      <c r="H44" s="38">
        <f t="shared" si="6"/>
        <v>441113.97</v>
      </c>
      <c r="I44" s="39">
        <f>IF(A44="","",SUM(F$27:F44))</f>
        <v>20780.189999999999</v>
      </c>
      <c r="J44" s="39">
        <f>IF(A44="","",SUM(G$27:G44))</f>
        <v>38886.03</v>
      </c>
      <c r="K44" s="28"/>
    </row>
    <row r="45" spans="1:11" x14ac:dyDescent="0.2">
      <c r="A45" s="37">
        <f t="shared" si="0"/>
        <v>19</v>
      </c>
      <c r="B45" s="2">
        <f t="shared" si="1"/>
        <v>43282</v>
      </c>
      <c r="C45" s="5">
        <f t="shared" si="2"/>
        <v>0.03</v>
      </c>
      <c r="D45" s="42">
        <f t="shared" si="3"/>
        <v>3314.79</v>
      </c>
      <c r="E45" s="27"/>
      <c r="F45" s="38">
        <f t="shared" si="4"/>
        <v>1102.78</v>
      </c>
      <c r="G45" s="38">
        <f t="shared" si="5"/>
        <v>2212.0100000000002</v>
      </c>
      <c r="H45" s="38">
        <f t="shared" si="6"/>
        <v>438901.95999999996</v>
      </c>
      <c r="I45" s="39">
        <f>IF(A45="","",SUM(F$27:F45))</f>
        <v>21882.969999999998</v>
      </c>
      <c r="J45" s="39">
        <f>IF(A45="","",SUM(G$27:G45))</f>
        <v>41098.04</v>
      </c>
      <c r="K45" s="28"/>
    </row>
    <row r="46" spans="1:11" x14ac:dyDescent="0.2">
      <c r="A46" s="37">
        <f t="shared" si="0"/>
        <v>20</v>
      </c>
      <c r="B46" s="2">
        <f t="shared" si="1"/>
        <v>43313</v>
      </c>
      <c r="C46" s="5">
        <f t="shared" si="2"/>
        <v>0.03</v>
      </c>
      <c r="D46" s="42">
        <f t="shared" si="3"/>
        <v>3314.79</v>
      </c>
      <c r="E46" s="27"/>
      <c r="F46" s="38">
        <f t="shared" si="4"/>
        <v>1097.25</v>
      </c>
      <c r="G46" s="38">
        <f t="shared" si="5"/>
        <v>2217.54</v>
      </c>
      <c r="H46" s="38">
        <f t="shared" si="6"/>
        <v>436684.42</v>
      </c>
      <c r="I46" s="39">
        <f>IF(A46="","",SUM(F$27:F46))</f>
        <v>22980.219999999998</v>
      </c>
      <c r="J46" s="39">
        <f>IF(A46="","",SUM(G$27:G46))</f>
        <v>43315.58</v>
      </c>
      <c r="K46" s="28"/>
    </row>
    <row r="47" spans="1:11" x14ac:dyDescent="0.2">
      <c r="A47" s="37">
        <f t="shared" si="0"/>
        <v>21</v>
      </c>
      <c r="B47" s="2">
        <f t="shared" si="1"/>
        <v>43344</v>
      </c>
      <c r="C47" s="5">
        <f t="shared" si="2"/>
        <v>0.03</v>
      </c>
      <c r="D47" s="42">
        <f t="shared" si="3"/>
        <v>3314.79</v>
      </c>
      <c r="E47" s="27"/>
      <c r="F47" s="38">
        <f t="shared" si="4"/>
        <v>1091.71</v>
      </c>
      <c r="G47" s="38">
        <f t="shared" si="5"/>
        <v>2223.08</v>
      </c>
      <c r="H47" s="38">
        <f t="shared" si="6"/>
        <v>434461.33999999997</v>
      </c>
      <c r="I47" s="39">
        <f>IF(A47="","",SUM(F$27:F47))</f>
        <v>24071.929999999997</v>
      </c>
      <c r="J47" s="39">
        <f>IF(A47="","",SUM(G$27:G47))</f>
        <v>45538.66</v>
      </c>
      <c r="K47" s="28"/>
    </row>
    <row r="48" spans="1:11" x14ac:dyDescent="0.2">
      <c r="A48" s="37">
        <f t="shared" si="0"/>
        <v>22</v>
      </c>
      <c r="B48" s="2">
        <f t="shared" si="1"/>
        <v>43374</v>
      </c>
      <c r="C48" s="5">
        <f t="shared" si="2"/>
        <v>0.03</v>
      </c>
      <c r="D48" s="42">
        <f t="shared" si="3"/>
        <v>3314.79</v>
      </c>
      <c r="E48" s="27"/>
      <c r="F48" s="38">
        <f t="shared" si="4"/>
        <v>1086.1500000000001</v>
      </c>
      <c r="G48" s="38">
        <f t="shared" si="5"/>
        <v>2228.64</v>
      </c>
      <c r="H48" s="38">
        <f t="shared" si="6"/>
        <v>432232.69999999995</v>
      </c>
      <c r="I48" s="39">
        <f>IF(A48="","",SUM(F$27:F48))</f>
        <v>25158.079999999998</v>
      </c>
      <c r="J48" s="39">
        <f>IF(A48="","",SUM(G$27:G48))</f>
        <v>47767.3</v>
      </c>
      <c r="K48" s="28"/>
    </row>
    <row r="49" spans="1:11" x14ac:dyDescent="0.2">
      <c r="A49" s="37">
        <f t="shared" si="0"/>
        <v>23</v>
      </c>
      <c r="B49" s="2">
        <f t="shared" si="1"/>
        <v>43405</v>
      </c>
      <c r="C49" s="5">
        <f t="shared" si="2"/>
        <v>0.03</v>
      </c>
      <c r="D49" s="42">
        <f t="shared" si="3"/>
        <v>3314.79</v>
      </c>
      <c r="E49" s="27"/>
      <c r="F49" s="38">
        <f t="shared" si="4"/>
        <v>1080.58</v>
      </c>
      <c r="G49" s="38">
        <f t="shared" si="5"/>
        <v>2234.21</v>
      </c>
      <c r="H49" s="38">
        <f t="shared" si="6"/>
        <v>429998.48999999993</v>
      </c>
      <c r="I49" s="39">
        <f>IF(A49="","",SUM(F$27:F49))</f>
        <v>26238.659999999996</v>
      </c>
      <c r="J49" s="39">
        <f>IF(A49="","",SUM(G$27:G49))</f>
        <v>50001.51</v>
      </c>
      <c r="K49" s="28"/>
    </row>
    <row r="50" spans="1:11" x14ac:dyDescent="0.2">
      <c r="A50" s="37">
        <f t="shared" si="0"/>
        <v>24</v>
      </c>
      <c r="B50" s="2">
        <f t="shared" si="1"/>
        <v>43435</v>
      </c>
      <c r="C50" s="5">
        <f t="shared" si="2"/>
        <v>0.03</v>
      </c>
      <c r="D50" s="42">
        <f t="shared" si="3"/>
        <v>3314.79</v>
      </c>
      <c r="E50" s="27"/>
      <c r="F50" s="38">
        <f t="shared" si="4"/>
        <v>1075</v>
      </c>
      <c r="G50" s="38">
        <f t="shared" si="5"/>
        <v>2239.79</v>
      </c>
      <c r="H50" s="38">
        <f t="shared" si="6"/>
        <v>427758.69999999995</v>
      </c>
      <c r="I50" s="39">
        <f>IF(A50="","",SUM(F$27:F50))</f>
        <v>27313.659999999996</v>
      </c>
      <c r="J50" s="39">
        <f>IF(A50="","",SUM(G$27:G50))</f>
        <v>52241.3</v>
      </c>
      <c r="K50" s="28"/>
    </row>
    <row r="51" spans="1:11" x14ac:dyDescent="0.2">
      <c r="A51" s="37">
        <f t="shared" si="0"/>
        <v>25</v>
      </c>
      <c r="B51" s="2">
        <f t="shared" si="1"/>
        <v>43466</v>
      </c>
      <c r="C51" s="5">
        <f t="shared" si="2"/>
        <v>0.03</v>
      </c>
      <c r="D51" s="42">
        <f t="shared" si="3"/>
        <v>3314.79</v>
      </c>
      <c r="E51" s="27"/>
      <c r="F51" s="38">
        <f t="shared" si="4"/>
        <v>1069.4000000000001</v>
      </c>
      <c r="G51" s="38">
        <f t="shared" si="5"/>
        <v>2245.39</v>
      </c>
      <c r="H51" s="38">
        <f t="shared" si="6"/>
        <v>425513.30999999994</v>
      </c>
      <c r="I51" s="39">
        <f>IF(A51="","",SUM(F$27:F51))</f>
        <v>28383.059999999998</v>
      </c>
      <c r="J51" s="39">
        <f>IF(A51="","",SUM(G$27:G51))</f>
        <v>54486.69</v>
      </c>
      <c r="K51" s="28"/>
    </row>
    <row r="52" spans="1:11" x14ac:dyDescent="0.2">
      <c r="A52" s="37">
        <f t="shared" si="0"/>
        <v>26</v>
      </c>
      <c r="B52" s="2">
        <f t="shared" si="1"/>
        <v>43497</v>
      </c>
      <c r="C52" s="5">
        <f t="shared" si="2"/>
        <v>0.03</v>
      </c>
      <c r="D52" s="42">
        <f t="shared" si="3"/>
        <v>3314.79</v>
      </c>
      <c r="E52" s="27"/>
      <c r="F52" s="38">
        <f t="shared" si="4"/>
        <v>1063.78</v>
      </c>
      <c r="G52" s="38">
        <f t="shared" si="5"/>
        <v>2251.0100000000002</v>
      </c>
      <c r="H52" s="38">
        <f t="shared" si="6"/>
        <v>423262.29999999993</v>
      </c>
      <c r="I52" s="39">
        <f>IF(A52="","",SUM(F$27:F52))</f>
        <v>29446.839999999997</v>
      </c>
      <c r="J52" s="39">
        <f>IF(A52="","",SUM(G$27:G52))</f>
        <v>56737.700000000004</v>
      </c>
      <c r="K52" s="28"/>
    </row>
    <row r="53" spans="1:11" x14ac:dyDescent="0.2">
      <c r="A53" s="37">
        <f t="shared" si="0"/>
        <v>27</v>
      </c>
      <c r="B53" s="2">
        <f t="shared" si="1"/>
        <v>43525</v>
      </c>
      <c r="C53" s="5">
        <f t="shared" si="2"/>
        <v>0.03</v>
      </c>
      <c r="D53" s="42">
        <f t="shared" si="3"/>
        <v>3314.79</v>
      </c>
      <c r="E53" s="27"/>
      <c r="F53" s="38">
        <f t="shared" si="4"/>
        <v>1058.1600000000001</v>
      </c>
      <c r="G53" s="38">
        <f t="shared" si="5"/>
        <v>2256.63</v>
      </c>
      <c r="H53" s="38">
        <f t="shared" si="6"/>
        <v>421005.66999999993</v>
      </c>
      <c r="I53" s="39">
        <f>IF(A53="","",SUM(F$27:F53))</f>
        <v>30504.999999999996</v>
      </c>
      <c r="J53" s="39">
        <f>IF(A53="","",SUM(G$27:G53))</f>
        <v>58994.33</v>
      </c>
      <c r="K53" s="28"/>
    </row>
    <row r="54" spans="1:11" x14ac:dyDescent="0.2">
      <c r="A54" s="37">
        <f t="shared" si="0"/>
        <v>28</v>
      </c>
      <c r="B54" s="2">
        <f t="shared" si="1"/>
        <v>43556</v>
      </c>
      <c r="C54" s="5">
        <f t="shared" si="2"/>
        <v>0.03</v>
      </c>
      <c r="D54" s="42">
        <f t="shared" si="3"/>
        <v>3314.79</v>
      </c>
      <c r="E54" s="27"/>
      <c r="F54" s="38">
        <f t="shared" si="4"/>
        <v>1052.51</v>
      </c>
      <c r="G54" s="38">
        <f t="shared" si="5"/>
        <v>2262.2799999999997</v>
      </c>
      <c r="H54" s="38">
        <f t="shared" si="6"/>
        <v>418743.3899999999</v>
      </c>
      <c r="I54" s="39">
        <f>IF(A54="","",SUM(F$27:F54))</f>
        <v>31557.509999999995</v>
      </c>
      <c r="J54" s="39">
        <f>IF(A54="","",SUM(G$27:G54))</f>
        <v>61256.61</v>
      </c>
      <c r="K54" s="28"/>
    </row>
    <row r="55" spans="1:11" x14ac:dyDescent="0.2">
      <c r="A55" s="37">
        <f t="shared" si="0"/>
        <v>29</v>
      </c>
      <c r="B55" s="2">
        <f t="shared" si="1"/>
        <v>43586</v>
      </c>
      <c r="C55" s="5">
        <f t="shared" si="2"/>
        <v>0.03</v>
      </c>
      <c r="D55" s="42">
        <f t="shared" si="3"/>
        <v>3314.79</v>
      </c>
      <c r="E55" s="27"/>
      <c r="F55" s="38">
        <f t="shared" si="4"/>
        <v>1046.8599999999999</v>
      </c>
      <c r="G55" s="38">
        <f t="shared" si="5"/>
        <v>2267.9300000000003</v>
      </c>
      <c r="H55" s="38">
        <f t="shared" si="6"/>
        <v>416475.4599999999</v>
      </c>
      <c r="I55" s="39">
        <f>IF(A55="","",SUM(F$27:F55))</f>
        <v>32604.369999999995</v>
      </c>
      <c r="J55" s="39">
        <f>IF(A55="","",SUM(G$27:G55))</f>
        <v>63524.54</v>
      </c>
      <c r="K55" s="28"/>
    </row>
    <row r="56" spans="1:11" x14ac:dyDescent="0.2">
      <c r="A56" s="37">
        <f t="shared" si="0"/>
        <v>30</v>
      </c>
      <c r="B56" s="2">
        <f t="shared" si="1"/>
        <v>43617</v>
      </c>
      <c r="C56" s="5">
        <f t="shared" si="2"/>
        <v>0.03</v>
      </c>
      <c r="D56" s="42">
        <f t="shared" si="3"/>
        <v>3314.79</v>
      </c>
      <c r="E56" s="27"/>
      <c r="F56" s="38">
        <f t="shared" si="4"/>
        <v>1041.19</v>
      </c>
      <c r="G56" s="38">
        <f t="shared" si="5"/>
        <v>2273.6</v>
      </c>
      <c r="H56" s="38">
        <f t="shared" si="6"/>
        <v>414201.85999999993</v>
      </c>
      <c r="I56" s="39">
        <f>IF(A56="","",SUM(F$27:F56))</f>
        <v>33645.56</v>
      </c>
      <c r="J56" s="39">
        <f>IF(A56="","",SUM(G$27:G56))</f>
        <v>65798.14</v>
      </c>
      <c r="K56" s="28"/>
    </row>
    <row r="57" spans="1:11" x14ac:dyDescent="0.2">
      <c r="A57" s="37">
        <f t="shared" si="0"/>
        <v>31</v>
      </c>
      <c r="B57" s="2">
        <f t="shared" si="1"/>
        <v>43647</v>
      </c>
      <c r="C57" s="5">
        <f t="shared" si="2"/>
        <v>0.03</v>
      </c>
      <c r="D57" s="42">
        <f t="shared" si="3"/>
        <v>3314.79</v>
      </c>
      <c r="E57" s="27"/>
      <c r="F57" s="38">
        <f t="shared" si="4"/>
        <v>1035.5</v>
      </c>
      <c r="G57" s="38">
        <f t="shared" si="5"/>
        <v>2279.29</v>
      </c>
      <c r="H57" s="38">
        <f t="shared" si="6"/>
        <v>411922.56999999995</v>
      </c>
      <c r="I57" s="39">
        <f>IF(A57="","",SUM(F$27:F57))</f>
        <v>34681.06</v>
      </c>
      <c r="J57" s="39">
        <f>IF(A57="","",SUM(G$27:G57))</f>
        <v>68077.429999999993</v>
      </c>
      <c r="K57" s="28"/>
    </row>
    <row r="58" spans="1:11" x14ac:dyDescent="0.2">
      <c r="A58" s="37">
        <f t="shared" si="0"/>
        <v>32</v>
      </c>
      <c r="B58" s="2">
        <f t="shared" si="1"/>
        <v>43678</v>
      </c>
      <c r="C58" s="5">
        <f t="shared" si="2"/>
        <v>0.03</v>
      </c>
      <c r="D58" s="42">
        <f t="shared" si="3"/>
        <v>3314.79</v>
      </c>
      <c r="E58" s="27"/>
      <c r="F58" s="38">
        <f t="shared" si="4"/>
        <v>1029.81</v>
      </c>
      <c r="G58" s="38">
        <f t="shared" si="5"/>
        <v>2284.98</v>
      </c>
      <c r="H58" s="38">
        <f t="shared" si="6"/>
        <v>409637.58999999997</v>
      </c>
      <c r="I58" s="39">
        <f>IF(A58="","",SUM(F$27:F58))</f>
        <v>35710.869999999995</v>
      </c>
      <c r="J58" s="39">
        <f>IF(A58="","",SUM(G$27:G58))</f>
        <v>70362.409999999989</v>
      </c>
      <c r="K58" s="28"/>
    </row>
    <row r="59" spans="1:11" x14ac:dyDescent="0.2">
      <c r="A59" s="37">
        <f t="shared" si="0"/>
        <v>33</v>
      </c>
      <c r="B59" s="2">
        <f t="shared" si="1"/>
        <v>43709</v>
      </c>
      <c r="C59" s="5">
        <f t="shared" si="2"/>
        <v>0.03</v>
      </c>
      <c r="D59" s="42">
        <f t="shared" si="3"/>
        <v>3314.79</v>
      </c>
      <c r="E59" s="27"/>
      <c r="F59" s="38">
        <f t="shared" si="4"/>
        <v>1024.0899999999999</v>
      </c>
      <c r="G59" s="38">
        <f t="shared" si="5"/>
        <v>2290.6999999999998</v>
      </c>
      <c r="H59" s="38">
        <f t="shared" si="6"/>
        <v>407346.88999999996</v>
      </c>
      <c r="I59" s="39">
        <f>IF(A59="","",SUM(F$27:F59))</f>
        <v>36734.959999999992</v>
      </c>
      <c r="J59" s="39">
        <f>IF(A59="","",SUM(G$27:G59))</f>
        <v>72653.109999999986</v>
      </c>
      <c r="K59" s="28"/>
    </row>
    <row r="60" spans="1:11" x14ac:dyDescent="0.2">
      <c r="A60" s="37">
        <f t="shared" si="0"/>
        <v>34</v>
      </c>
      <c r="B60" s="2">
        <f t="shared" si="1"/>
        <v>43739</v>
      </c>
      <c r="C60" s="5">
        <f t="shared" si="2"/>
        <v>0.03</v>
      </c>
      <c r="D60" s="42">
        <f t="shared" si="3"/>
        <v>3314.79</v>
      </c>
      <c r="E60" s="27"/>
      <c r="F60" s="38">
        <f t="shared" si="4"/>
        <v>1018.37</v>
      </c>
      <c r="G60" s="38">
        <f t="shared" si="5"/>
        <v>2296.42</v>
      </c>
      <c r="H60" s="38">
        <f t="shared" si="6"/>
        <v>405050.47</v>
      </c>
      <c r="I60" s="39">
        <f>IF(A60="","",SUM(F$27:F60))</f>
        <v>37753.329999999994</v>
      </c>
      <c r="J60" s="39">
        <f>IF(A60="","",SUM(G$27:G60))</f>
        <v>74949.529999999984</v>
      </c>
      <c r="K60" s="28"/>
    </row>
    <row r="61" spans="1:11" x14ac:dyDescent="0.2">
      <c r="A61" s="37">
        <f t="shared" si="0"/>
        <v>35</v>
      </c>
      <c r="B61" s="2">
        <f t="shared" si="1"/>
        <v>43770</v>
      </c>
      <c r="C61" s="5">
        <f t="shared" si="2"/>
        <v>0.03</v>
      </c>
      <c r="D61" s="42">
        <f t="shared" si="3"/>
        <v>3314.79</v>
      </c>
      <c r="E61" s="27"/>
      <c r="F61" s="38">
        <f t="shared" si="4"/>
        <v>1012.63</v>
      </c>
      <c r="G61" s="38">
        <f t="shared" si="5"/>
        <v>2302.16</v>
      </c>
      <c r="H61" s="38">
        <f t="shared" si="6"/>
        <v>402748.31</v>
      </c>
      <c r="I61" s="39">
        <f>IF(A61="","",SUM(F$27:F61))</f>
        <v>38765.959999999992</v>
      </c>
      <c r="J61" s="39">
        <f>IF(A61="","",SUM(G$27:G61))</f>
        <v>77251.689999999988</v>
      </c>
      <c r="K61" s="28"/>
    </row>
    <row r="62" spans="1:11" x14ac:dyDescent="0.2">
      <c r="A62" s="37">
        <f t="shared" si="0"/>
        <v>36</v>
      </c>
      <c r="B62" s="2">
        <f t="shared" si="1"/>
        <v>43800</v>
      </c>
      <c r="C62" s="5">
        <f t="shared" si="2"/>
        <v>0.03</v>
      </c>
      <c r="D62" s="42">
        <f t="shared" si="3"/>
        <v>3314.79</v>
      </c>
      <c r="E62" s="27"/>
      <c r="F62" s="38">
        <f t="shared" si="4"/>
        <v>1006.87</v>
      </c>
      <c r="G62" s="38">
        <f t="shared" si="5"/>
        <v>2307.92</v>
      </c>
      <c r="H62" s="38">
        <f t="shared" si="6"/>
        <v>400440.39</v>
      </c>
      <c r="I62" s="39">
        <f>IF(A62="","",SUM(F$27:F62))</f>
        <v>39772.829999999994</v>
      </c>
      <c r="J62" s="39">
        <f>IF(A62="","",SUM(G$27:G62))</f>
        <v>79559.609999999986</v>
      </c>
      <c r="K62" s="28"/>
    </row>
    <row r="63" spans="1:11" x14ac:dyDescent="0.2">
      <c r="A63" s="37">
        <f t="shared" si="0"/>
        <v>37</v>
      </c>
      <c r="B63" s="2">
        <f t="shared" si="1"/>
        <v>43831</v>
      </c>
      <c r="C63" s="5">
        <f t="shared" si="2"/>
        <v>0.03</v>
      </c>
      <c r="D63" s="42">
        <f t="shared" si="3"/>
        <v>3314.79</v>
      </c>
      <c r="E63" s="27"/>
      <c r="F63" s="38">
        <f t="shared" si="4"/>
        <v>1001.1</v>
      </c>
      <c r="G63" s="38">
        <f t="shared" si="5"/>
        <v>2313.69</v>
      </c>
      <c r="H63" s="38">
        <f t="shared" si="6"/>
        <v>398126.7</v>
      </c>
      <c r="I63" s="39">
        <f>IF(A63="","",SUM(F$27:F63))</f>
        <v>40773.929999999993</v>
      </c>
      <c r="J63" s="39">
        <f>IF(A63="","",SUM(G$27:G63))</f>
        <v>81873.299999999988</v>
      </c>
      <c r="K63" s="28"/>
    </row>
    <row r="64" spans="1:11" x14ac:dyDescent="0.2">
      <c r="A64" s="37">
        <f t="shared" si="0"/>
        <v>38</v>
      </c>
      <c r="B64" s="2">
        <f t="shared" si="1"/>
        <v>43862</v>
      </c>
      <c r="C64" s="5">
        <f t="shared" si="2"/>
        <v>0.03</v>
      </c>
      <c r="D64" s="42">
        <f t="shared" si="3"/>
        <v>3314.79</v>
      </c>
      <c r="E64" s="27"/>
      <c r="F64" s="38">
        <f t="shared" si="4"/>
        <v>995.32</v>
      </c>
      <c r="G64" s="38">
        <f t="shared" si="5"/>
        <v>2319.4699999999998</v>
      </c>
      <c r="H64" s="38">
        <f t="shared" si="6"/>
        <v>395807.23000000004</v>
      </c>
      <c r="I64" s="39">
        <f>IF(A64="","",SUM(F$27:F64))</f>
        <v>41769.249999999993</v>
      </c>
      <c r="J64" s="39">
        <f>IF(A64="","",SUM(G$27:G64))</f>
        <v>84192.76999999999</v>
      </c>
      <c r="K64" s="28"/>
    </row>
    <row r="65" spans="1:11" x14ac:dyDescent="0.2">
      <c r="A65" s="37">
        <f t="shared" si="0"/>
        <v>39</v>
      </c>
      <c r="B65" s="2">
        <f t="shared" si="1"/>
        <v>43891</v>
      </c>
      <c r="C65" s="5">
        <f t="shared" si="2"/>
        <v>0.03</v>
      </c>
      <c r="D65" s="42">
        <f t="shared" si="3"/>
        <v>3314.79</v>
      </c>
      <c r="E65" s="27"/>
      <c r="F65" s="38">
        <f t="shared" si="4"/>
        <v>989.52</v>
      </c>
      <c r="G65" s="38">
        <f t="shared" si="5"/>
        <v>2325.27</v>
      </c>
      <c r="H65" s="38">
        <f t="shared" si="6"/>
        <v>393481.96</v>
      </c>
      <c r="I65" s="39">
        <f>IF(A65="","",SUM(F$27:F65))</f>
        <v>42758.76999999999</v>
      </c>
      <c r="J65" s="39">
        <f>IF(A65="","",SUM(G$27:G65))</f>
        <v>86518.04</v>
      </c>
      <c r="K65" s="28"/>
    </row>
    <row r="66" spans="1:11" x14ac:dyDescent="0.2">
      <c r="A66" s="37">
        <f t="shared" si="0"/>
        <v>40</v>
      </c>
      <c r="B66" s="2">
        <f t="shared" si="1"/>
        <v>43922</v>
      </c>
      <c r="C66" s="5">
        <f t="shared" si="2"/>
        <v>0.03</v>
      </c>
      <c r="D66" s="42">
        <f t="shared" si="3"/>
        <v>3314.79</v>
      </c>
      <c r="E66" s="27"/>
      <c r="F66" s="38">
        <f t="shared" si="4"/>
        <v>983.7</v>
      </c>
      <c r="G66" s="38">
        <f t="shared" si="5"/>
        <v>2331.09</v>
      </c>
      <c r="H66" s="38">
        <f t="shared" si="6"/>
        <v>391150.87</v>
      </c>
      <c r="I66" s="39">
        <f>IF(A66="","",SUM(F$27:F66))</f>
        <v>43742.469999999987</v>
      </c>
      <c r="J66" s="39">
        <f>IF(A66="","",SUM(G$27:G66))</f>
        <v>88849.12999999999</v>
      </c>
      <c r="K66" s="28"/>
    </row>
    <row r="67" spans="1:11" x14ac:dyDescent="0.2">
      <c r="A67" s="37">
        <f t="shared" si="0"/>
        <v>41</v>
      </c>
      <c r="B67" s="2">
        <f t="shared" si="1"/>
        <v>43952</v>
      </c>
      <c r="C67" s="5">
        <f t="shared" si="2"/>
        <v>0.03</v>
      </c>
      <c r="D67" s="42">
        <f t="shared" si="3"/>
        <v>3314.79</v>
      </c>
      <c r="E67" s="27"/>
      <c r="F67" s="38">
        <f t="shared" si="4"/>
        <v>977.88</v>
      </c>
      <c r="G67" s="38">
        <f t="shared" si="5"/>
        <v>2336.91</v>
      </c>
      <c r="H67" s="38">
        <f t="shared" si="6"/>
        <v>388813.96</v>
      </c>
      <c r="I67" s="39">
        <f>IF(A67="","",SUM(F$27:F67))</f>
        <v>44720.349999999984</v>
      </c>
      <c r="J67" s="39">
        <f>IF(A67="","",SUM(G$27:G67))</f>
        <v>91186.04</v>
      </c>
      <c r="K67" s="28"/>
    </row>
    <row r="68" spans="1:11" x14ac:dyDescent="0.2">
      <c r="A68" s="37">
        <f t="shared" si="0"/>
        <v>42</v>
      </c>
      <c r="B68" s="2">
        <f t="shared" si="1"/>
        <v>43983</v>
      </c>
      <c r="C68" s="5">
        <f t="shared" si="2"/>
        <v>0.03</v>
      </c>
      <c r="D68" s="42">
        <f t="shared" si="3"/>
        <v>3314.79</v>
      </c>
      <c r="E68" s="27"/>
      <c r="F68" s="38">
        <f t="shared" si="4"/>
        <v>972.03</v>
      </c>
      <c r="G68" s="38">
        <f t="shared" si="5"/>
        <v>2342.7600000000002</v>
      </c>
      <c r="H68" s="38">
        <f t="shared" si="6"/>
        <v>386471.2</v>
      </c>
      <c r="I68" s="39">
        <f>IF(A68="","",SUM(F$27:F68))</f>
        <v>45692.379999999983</v>
      </c>
      <c r="J68" s="39">
        <f>IF(A68="","",SUM(G$27:G68))</f>
        <v>93528.799999999988</v>
      </c>
      <c r="K68" s="28"/>
    </row>
    <row r="69" spans="1:11" x14ac:dyDescent="0.2">
      <c r="A69" s="37">
        <f t="shared" si="0"/>
        <v>43</v>
      </c>
      <c r="B69" s="2">
        <f t="shared" si="1"/>
        <v>44013</v>
      </c>
      <c r="C69" s="5">
        <f t="shared" si="2"/>
        <v>0.03</v>
      </c>
      <c r="D69" s="42">
        <f t="shared" si="3"/>
        <v>3314.79</v>
      </c>
      <c r="E69" s="27"/>
      <c r="F69" s="38">
        <f t="shared" si="4"/>
        <v>966.18</v>
      </c>
      <c r="G69" s="38">
        <f t="shared" si="5"/>
        <v>2348.61</v>
      </c>
      <c r="H69" s="38">
        <f t="shared" si="6"/>
        <v>384122.59</v>
      </c>
      <c r="I69" s="39">
        <f>IF(A69="","",SUM(F$27:F69))</f>
        <v>46658.559999999983</v>
      </c>
      <c r="J69" s="39">
        <f>IF(A69="","",SUM(G$27:G69))</f>
        <v>95877.409999999989</v>
      </c>
      <c r="K69" s="28"/>
    </row>
    <row r="70" spans="1:11" x14ac:dyDescent="0.2">
      <c r="A70" s="37">
        <f t="shared" si="0"/>
        <v>44</v>
      </c>
      <c r="B70" s="2">
        <f t="shared" si="1"/>
        <v>44044</v>
      </c>
      <c r="C70" s="5">
        <f t="shared" si="2"/>
        <v>0.03</v>
      </c>
      <c r="D70" s="42">
        <f t="shared" si="3"/>
        <v>3314.79</v>
      </c>
      <c r="E70" s="27"/>
      <c r="F70" s="38">
        <f t="shared" si="4"/>
        <v>960.31</v>
      </c>
      <c r="G70" s="38">
        <f t="shared" si="5"/>
        <v>2354.48</v>
      </c>
      <c r="H70" s="38">
        <f t="shared" si="6"/>
        <v>381768.11000000004</v>
      </c>
      <c r="I70" s="39">
        <f>IF(A70="","",SUM(F$27:F70))</f>
        <v>47618.869999999981</v>
      </c>
      <c r="J70" s="39">
        <f>IF(A70="","",SUM(G$27:G70))</f>
        <v>98231.889999999985</v>
      </c>
      <c r="K70" s="28"/>
    </row>
    <row r="71" spans="1:11" x14ac:dyDescent="0.2">
      <c r="A71" s="37">
        <f t="shared" si="0"/>
        <v>45</v>
      </c>
      <c r="B71" s="2">
        <f t="shared" si="1"/>
        <v>44075</v>
      </c>
      <c r="C71" s="5">
        <f t="shared" si="2"/>
        <v>0.03</v>
      </c>
      <c r="D71" s="42">
        <f t="shared" si="3"/>
        <v>3314.79</v>
      </c>
      <c r="E71" s="27"/>
      <c r="F71" s="38">
        <f t="shared" si="4"/>
        <v>954.42</v>
      </c>
      <c r="G71" s="38">
        <f t="shared" si="5"/>
        <v>2360.37</v>
      </c>
      <c r="H71" s="38">
        <f t="shared" si="6"/>
        <v>379407.74000000005</v>
      </c>
      <c r="I71" s="39">
        <f>IF(A71="","",SUM(F$27:F71))</f>
        <v>48573.289999999979</v>
      </c>
      <c r="J71" s="39">
        <f>IF(A71="","",SUM(G$27:G71))</f>
        <v>100592.25999999998</v>
      </c>
      <c r="K71" s="28"/>
    </row>
    <row r="72" spans="1:11" x14ac:dyDescent="0.2">
      <c r="A72" s="37">
        <f t="shared" si="0"/>
        <v>46</v>
      </c>
      <c r="B72" s="2">
        <f t="shared" si="1"/>
        <v>44105</v>
      </c>
      <c r="C72" s="5">
        <f t="shared" si="2"/>
        <v>0.03</v>
      </c>
      <c r="D72" s="42">
        <f t="shared" si="3"/>
        <v>3314.79</v>
      </c>
      <c r="E72" s="27"/>
      <c r="F72" s="38">
        <f t="shared" si="4"/>
        <v>948.52</v>
      </c>
      <c r="G72" s="38">
        <f t="shared" si="5"/>
        <v>2366.27</v>
      </c>
      <c r="H72" s="38">
        <f t="shared" si="6"/>
        <v>377041.47000000003</v>
      </c>
      <c r="I72" s="39">
        <f>IF(A72="","",SUM(F$27:F72))</f>
        <v>49521.809999999976</v>
      </c>
      <c r="J72" s="39">
        <f>IF(A72="","",SUM(G$27:G72))</f>
        <v>102958.52999999998</v>
      </c>
      <c r="K72" s="28"/>
    </row>
    <row r="73" spans="1:11" x14ac:dyDescent="0.2">
      <c r="A73" s="37">
        <f t="shared" si="0"/>
        <v>47</v>
      </c>
      <c r="B73" s="2">
        <f t="shared" si="1"/>
        <v>44136</v>
      </c>
      <c r="C73" s="5">
        <f t="shared" si="2"/>
        <v>0.03</v>
      </c>
      <c r="D73" s="42">
        <f t="shared" si="3"/>
        <v>3314.79</v>
      </c>
      <c r="E73" s="27"/>
      <c r="F73" s="38">
        <f t="shared" si="4"/>
        <v>942.6</v>
      </c>
      <c r="G73" s="38">
        <f t="shared" si="5"/>
        <v>2372.19</v>
      </c>
      <c r="H73" s="38">
        <f t="shared" si="6"/>
        <v>374669.28</v>
      </c>
      <c r="I73" s="39">
        <f>IF(A73="","",SUM(F$27:F73))</f>
        <v>50464.409999999974</v>
      </c>
      <c r="J73" s="39">
        <f>IF(A73="","",SUM(G$27:G73))</f>
        <v>105330.71999999999</v>
      </c>
      <c r="K73" s="28"/>
    </row>
    <row r="74" spans="1:11" x14ac:dyDescent="0.2">
      <c r="A74" s="37">
        <f t="shared" si="0"/>
        <v>48</v>
      </c>
      <c r="B74" s="2">
        <f t="shared" si="1"/>
        <v>44166</v>
      </c>
      <c r="C74" s="5">
        <f t="shared" si="2"/>
        <v>0.03</v>
      </c>
      <c r="D74" s="42">
        <f t="shared" si="3"/>
        <v>3314.79</v>
      </c>
      <c r="E74" s="27"/>
      <c r="F74" s="38">
        <f t="shared" si="4"/>
        <v>936.67</v>
      </c>
      <c r="G74" s="38">
        <f t="shared" si="5"/>
        <v>2378.12</v>
      </c>
      <c r="H74" s="38">
        <f t="shared" si="6"/>
        <v>372291.16000000003</v>
      </c>
      <c r="I74" s="39">
        <f>IF(A74="","",SUM(F$27:F74))</f>
        <v>51401.079999999973</v>
      </c>
      <c r="J74" s="39">
        <f>IF(A74="","",SUM(G$27:G74))</f>
        <v>107708.83999999998</v>
      </c>
      <c r="K74" s="28"/>
    </row>
    <row r="75" spans="1:11" x14ac:dyDescent="0.2">
      <c r="A75" s="37">
        <f t="shared" si="0"/>
        <v>49</v>
      </c>
      <c r="B75" s="2">
        <f t="shared" si="1"/>
        <v>44197</v>
      </c>
      <c r="C75" s="5">
        <f t="shared" si="2"/>
        <v>0.03</v>
      </c>
      <c r="D75" s="42">
        <f t="shared" si="3"/>
        <v>3314.79</v>
      </c>
      <c r="E75" s="27"/>
      <c r="F75" s="38">
        <f t="shared" si="4"/>
        <v>930.73</v>
      </c>
      <c r="G75" s="38">
        <f t="shared" si="5"/>
        <v>2384.06</v>
      </c>
      <c r="H75" s="38">
        <f t="shared" si="6"/>
        <v>369907.10000000003</v>
      </c>
      <c r="I75" s="39">
        <f>IF(A75="","",SUM(F$27:F75))</f>
        <v>52331.809999999976</v>
      </c>
      <c r="J75" s="39">
        <f>IF(A75="","",SUM(G$27:G75))</f>
        <v>110092.89999999998</v>
      </c>
      <c r="K75" s="28"/>
    </row>
    <row r="76" spans="1:11" x14ac:dyDescent="0.2">
      <c r="A76" s="37">
        <f t="shared" si="0"/>
        <v>50</v>
      </c>
      <c r="B76" s="2">
        <f t="shared" si="1"/>
        <v>44228</v>
      </c>
      <c r="C76" s="5">
        <f t="shared" si="2"/>
        <v>0.03</v>
      </c>
      <c r="D76" s="42">
        <f t="shared" si="3"/>
        <v>3314.79</v>
      </c>
      <c r="E76" s="27"/>
      <c r="F76" s="38">
        <f t="shared" si="4"/>
        <v>924.77</v>
      </c>
      <c r="G76" s="38">
        <f t="shared" si="5"/>
        <v>2390.02</v>
      </c>
      <c r="H76" s="38">
        <f t="shared" si="6"/>
        <v>367517.08</v>
      </c>
      <c r="I76" s="39">
        <f>IF(A76="","",SUM(F$27:F76))</f>
        <v>53256.579999999973</v>
      </c>
      <c r="J76" s="39">
        <f>IF(A76="","",SUM(G$27:G76))</f>
        <v>112482.91999999998</v>
      </c>
      <c r="K76" s="28"/>
    </row>
    <row r="77" spans="1:11" x14ac:dyDescent="0.2">
      <c r="A77" s="37">
        <f t="shared" si="0"/>
        <v>51</v>
      </c>
      <c r="B77" s="2">
        <f t="shared" si="1"/>
        <v>44256</v>
      </c>
      <c r="C77" s="5">
        <f t="shared" si="2"/>
        <v>0.03</v>
      </c>
      <c r="D77" s="42">
        <f t="shared" si="3"/>
        <v>3314.79</v>
      </c>
      <c r="E77" s="27"/>
      <c r="F77" s="38">
        <f t="shared" si="4"/>
        <v>918.79</v>
      </c>
      <c r="G77" s="38">
        <f t="shared" si="5"/>
        <v>2396</v>
      </c>
      <c r="H77" s="38">
        <f t="shared" si="6"/>
        <v>365121.08</v>
      </c>
      <c r="I77" s="39">
        <f>IF(A77="","",SUM(F$27:F77))</f>
        <v>54175.369999999974</v>
      </c>
      <c r="J77" s="39">
        <f>IF(A77="","",SUM(G$27:G77))</f>
        <v>114878.91999999998</v>
      </c>
      <c r="K77" s="28"/>
    </row>
    <row r="78" spans="1:11" x14ac:dyDescent="0.2">
      <c r="A78" s="37">
        <f t="shared" si="0"/>
        <v>52</v>
      </c>
      <c r="B78" s="2">
        <f t="shared" si="1"/>
        <v>44287</v>
      </c>
      <c r="C78" s="5">
        <f t="shared" si="2"/>
        <v>0.03</v>
      </c>
      <c r="D78" s="42">
        <f t="shared" si="3"/>
        <v>3314.79</v>
      </c>
      <c r="E78" s="27"/>
      <c r="F78" s="38">
        <f t="shared" si="4"/>
        <v>912.8</v>
      </c>
      <c r="G78" s="38">
        <f t="shared" si="5"/>
        <v>2401.9899999999998</v>
      </c>
      <c r="H78" s="38">
        <f t="shared" si="6"/>
        <v>362719.09</v>
      </c>
      <c r="I78" s="39">
        <f>IF(A78="","",SUM(F$27:F78))</f>
        <v>55088.169999999976</v>
      </c>
      <c r="J78" s="39">
        <f>IF(A78="","",SUM(G$27:G78))</f>
        <v>117280.90999999999</v>
      </c>
      <c r="K78" s="28"/>
    </row>
    <row r="79" spans="1:11" x14ac:dyDescent="0.2">
      <c r="A79" s="37">
        <f t="shared" si="0"/>
        <v>53</v>
      </c>
      <c r="B79" s="2">
        <f t="shared" si="1"/>
        <v>44317</v>
      </c>
      <c r="C79" s="5">
        <f t="shared" si="2"/>
        <v>0.03</v>
      </c>
      <c r="D79" s="42">
        <f t="shared" si="3"/>
        <v>3314.79</v>
      </c>
      <c r="E79" s="27"/>
      <c r="F79" s="38">
        <f t="shared" si="4"/>
        <v>906.8</v>
      </c>
      <c r="G79" s="38">
        <f t="shared" si="5"/>
        <v>2407.9899999999998</v>
      </c>
      <c r="H79" s="38">
        <f t="shared" si="6"/>
        <v>360311.10000000003</v>
      </c>
      <c r="I79" s="39">
        <f>IF(A79="","",SUM(F$27:F79))</f>
        <v>55994.969999999979</v>
      </c>
      <c r="J79" s="39">
        <f>IF(A79="","",SUM(G$27:G79))</f>
        <v>119688.9</v>
      </c>
      <c r="K79" s="28"/>
    </row>
    <row r="80" spans="1:11" x14ac:dyDescent="0.2">
      <c r="A80" s="37">
        <f t="shared" si="0"/>
        <v>54</v>
      </c>
      <c r="B80" s="2">
        <f t="shared" si="1"/>
        <v>44348</v>
      </c>
      <c r="C80" s="5">
        <f t="shared" si="2"/>
        <v>0.03</v>
      </c>
      <c r="D80" s="42">
        <f t="shared" si="3"/>
        <v>3314.79</v>
      </c>
      <c r="E80" s="27"/>
      <c r="F80" s="38">
        <f t="shared" si="4"/>
        <v>900.78</v>
      </c>
      <c r="G80" s="38">
        <f t="shared" si="5"/>
        <v>2414.0100000000002</v>
      </c>
      <c r="H80" s="38">
        <f t="shared" si="6"/>
        <v>357897.09</v>
      </c>
      <c r="I80" s="39">
        <f>IF(A80="","",SUM(F$27:F80))</f>
        <v>56895.749999999978</v>
      </c>
      <c r="J80" s="39">
        <f>IF(A80="","",SUM(G$27:G80))</f>
        <v>122102.90999999999</v>
      </c>
      <c r="K80" s="28"/>
    </row>
    <row r="81" spans="1:11" x14ac:dyDescent="0.2">
      <c r="A81" s="37">
        <f t="shared" si="0"/>
        <v>55</v>
      </c>
      <c r="B81" s="2">
        <f t="shared" si="1"/>
        <v>44378</v>
      </c>
      <c r="C81" s="5">
        <f t="shared" si="2"/>
        <v>0.03</v>
      </c>
      <c r="D81" s="42">
        <f t="shared" si="3"/>
        <v>3314.79</v>
      </c>
      <c r="E81" s="27"/>
      <c r="F81" s="38">
        <f t="shared" si="4"/>
        <v>894.74</v>
      </c>
      <c r="G81" s="38">
        <f t="shared" si="5"/>
        <v>2420.0500000000002</v>
      </c>
      <c r="H81" s="38">
        <f t="shared" si="6"/>
        <v>355477.04000000004</v>
      </c>
      <c r="I81" s="39">
        <f>IF(A81="","",SUM(F$27:F81))</f>
        <v>57790.489999999976</v>
      </c>
      <c r="J81" s="39">
        <f>IF(A81="","",SUM(G$27:G81))</f>
        <v>124522.95999999999</v>
      </c>
      <c r="K81" s="28"/>
    </row>
    <row r="82" spans="1:11" x14ac:dyDescent="0.2">
      <c r="A82" s="37">
        <f t="shared" si="0"/>
        <v>56</v>
      </c>
      <c r="B82" s="2">
        <f t="shared" si="1"/>
        <v>44409</v>
      </c>
      <c r="C82" s="5">
        <f t="shared" si="2"/>
        <v>0.03</v>
      </c>
      <c r="D82" s="42">
        <f t="shared" si="3"/>
        <v>3314.79</v>
      </c>
      <c r="E82" s="27"/>
      <c r="F82" s="38">
        <f t="shared" si="4"/>
        <v>888.69</v>
      </c>
      <c r="G82" s="38">
        <f t="shared" si="5"/>
        <v>2426.1</v>
      </c>
      <c r="H82" s="38">
        <f t="shared" si="6"/>
        <v>353050.94000000006</v>
      </c>
      <c r="I82" s="39">
        <f>IF(A82="","",SUM(F$27:F82))</f>
        <v>58679.179999999978</v>
      </c>
      <c r="J82" s="39">
        <f>IF(A82="","",SUM(G$27:G82))</f>
        <v>126949.06</v>
      </c>
      <c r="K82" s="28"/>
    </row>
    <row r="83" spans="1:11" x14ac:dyDescent="0.2">
      <c r="A83" s="37">
        <f t="shared" si="0"/>
        <v>57</v>
      </c>
      <c r="B83" s="2">
        <f t="shared" si="1"/>
        <v>44440</v>
      </c>
      <c r="C83" s="5">
        <f t="shared" si="2"/>
        <v>0.03</v>
      </c>
      <c r="D83" s="42">
        <f t="shared" si="3"/>
        <v>3314.79</v>
      </c>
      <c r="E83" s="27"/>
      <c r="F83" s="38">
        <f t="shared" si="4"/>
        <v>882.63</v>
      </c>
      <c r="G83" s="38">
        <f t="shared" si="5"/>
        <v>2432.16</v>
      </c>
      <c r="H83" s="38">
        <f t="shared" si="6"/>
        <v>350618.78000000009</v>
      </c>
      <c r="I83" s="39">
        <f>IF(A83="","",SUM(F$27:F83))</f>
        <v>59561.809999999976</v>
      </c>
      <c r="J83" s="39">
        <f>IF(A83="","",SUM(G$27:G83))</f>
        <v>129381.22</v>
      </c>
      <c r="K83" s="28"/>
    </row>
    <row r="84" spans="1:11" x14ac:dyDescent="0.2">
      <c r="A84" s="37">
        <f t="shared" si="0"/>
        <v>58</v>
      </c>
      <c r="B84" s="2">
        <f t="shared" si="1"/>
        <v>44470</v>
      </c>
      <c r="C84" s="5">
        <f t="shared" si="2"/>
        <v>0.03</v>
      </c>
      <c r="D84" s="42">
        <f t="shared" si="3"/>
        <v>3314.79</v>
      </c>
      <c r="E84" s="27"/>
      <c r="F84" s="38">
        <f t="shared" si="4"/>
        <v>876.55</v>
      </c>
      <c r="G84" s="38">
        <f t="shared" si="5"/>
        <v>2438.2399999999998</v>
      </c>
      <c r="H84" s="38">
        <f t="shared" si="6"/>
        <v>348180.5400000001</v>
      </c>
      <c r="I84" s="39">
        <f>IF(A84="","",SUM(F$27:F84))</f>
        <v>60438.359999999979</v>
      </c>
      <c r="J84" s="39">
        <f>IF(A84="","",SUM(G$27:G84))</f>
        <v>131819.46</v>
      </c>
      <c r="K84" s="28"/>
    </row>
    <row r="85" spans="1:11" x14ac:dyDescent="0.2">
      <c r="A85" s="37">
        <f t="shared" si="0"/>
        <v>59</v>
      </c>
      <c r="B85" s="2">
        <f t="shared" si="1"/>
        <v>44501</v>
      </c>
      <c r="C85" s="5">
        <f t="shared" si="2"/>
        <v>0.03</v>
      </c>
      <c r="D85" s="42">
        <f t="shared" si="3"/>
        <v>3314.79</v>
      </c>
      <c r="E85" s="27"/>
      <c r="F85" s="38">
        <f t="shared" si="4"/>
        <v>870.45</v>
      </c>
      <c r="G85" s="38">
        <f t="shared" si="5"/>
        <v>2444.34</v>
      </c>
      <c r="H85" s="38">
        <f t="shared" si="6"/>
        <v>345736.20000000007</v>
      </c>
      <c r="I85" s="39">
        <f>IF(A85="","",SUM(F$27:F85))</f>
        <v>61308.809999999976</v>
      </c>
      <c r="J85" s="39">
        <f>IF(A85="","",SUM(G$27:G85))</f>
        <v>134263.79999999999</v>
      </c>
      <c r="K85" s="28"/>
    </row>
    <row r="86" spans="1:11" x14ac:dyDescent="0.2">
      <c r="A86" s="37">
        <f t="shared" si="0"/>
        <v>60</v>
      </c>
      <c r="B86" s="2">
        <f t="shared" si="1"/>
        <v>44531</v>
      </c>
      <c r="C86" s="5">
        <f t="shared" si="2"/>
        <v>0.03</v>
      </c>
      <c r="D86" s="42">
        <f t="shared" si="3"/>
        <v>3314.79</v>
      </c>
      <c r="E86" s="27"/>
      <c r="F86" s="38">
        <f t="shared" si="4"/>
        <v>864.34</v>
      </c>
      <c r="G86" s="38">
        <f t="shared" si="5"/>
        <v>2450.4499999999998</v>
      </c>
      <c r="H86" s="38">
        <f t="shared" si="6"/>
        <v>343285.75000000006</v>
      </c>
      <c r="I86" s="39">
        <f>IF(A86="","",SUM(F$27:F86))</f>
        <v>62173.149999999972</v>
      </c>
      <c r="J86" s="39">
        <f>IF(A86="","",SUM(G$27:G86))</f>
        <v>136714.25</v>
      </c>
      <c r="K86" s="28"/>
    </row>
    <row r="87" spans="1:11" x14ac:dyDescent="0.2">
      <c r="A87" s="37">
        <f t="shared" si="0"/>
        <v>61</v>
      </c>
      <c r="B87" s="2">
        <f t="shared" si="1"/>
        <v>44562</v>
      </c>
      <c r="C87" s="5">
        <f t="shared" si="2"/>
        <v>3.3000000000000002E-2</v>
      </c>
      <c r="D87" s="42">
        <f t="shared" si="3"/>
        <v>3362.54</v>
      </c>
      <c r="E87" s="27"/>
      <c r="F87" s="38">
        <f t="shared" si="4"/>
        <v>944.04</v>
      </c>
      <c r="G87" s="38">
        <f t="shared" si="5"/>
        <v>2418.5</v>
      </c>
      <c r="H87" s="38">
        <f t="shared" si="6"/>
        <v>340867.25000000006</v>
      </c>
      <c r="I87" s="39">
        <f>IF(A87="","",SUM(F$27:F87))</f>
        <v>63117.189999999973</v>
      </c>
      <c r="J87" s="39">
        <f>IF(A87="","",SUM(G$27:G87))</f>
        <v>139132.75</v>
      </c>
      <c r="K87" s="28"/>
    </row>
    <row r="88" spans="1:11" x14ac:dyDescent="0.2">
      <c r="A88" s="37">
        <f t="shared" si="0"/>
        <v>62</v>
      </c>
      <c r="B88" s="2">
        <f t="shared" si="1"/>
        <v>44593</v>
      </c>
      <c r="C88" s="5">
        <f t="shared" si="2"/>
        <v>3.3000000000000002E-2</v>
      </c>
      <c r="D88" s="42">
        <f t="shared" si="3"/>
        <v>3362.54</v>
      </c>
      <c r="E88" s="27"/>
      <c r="F88" s="38">
        <f t="shared" si="4"/>
        <v>937.38</v>
      </c>
      <c r="G88" s="38">
        <f t="shared" si="5"/>
        <v>2425.16</v>
      </c>
      <c r="H88" s="38">
        <f t="shared" si="6"/>
        <v>338442.09000000008</v>
      </c>
      <c r="I88" s="39">
        <f>IF(A88="","",SUM(F$27:F88))</f>
        <v>64054.569999999971</v>
      </c>
      <c r="J88" s="39">
        <f>IF(A88="","",SUM(G$27:G88))</f>
        <v>141557.91</v>
      </c>
      <c r="K88" s="28"/>
    </row>
    <row r="89" spans="1:11" x14ac:dyDescent="0.2">
      <c r="A89" s="37">
        <f t="shared" si="0"/>
        <v>63</v>
      </c>
      <c r="B89" s="2">
        <f t="shared" si="1"/>
        <v>44621</v>
      </c>
      <c r="C89" s="5">
        <f t="shared" si="2"/>
        <v>3.3000000000000002E-2</v>
      </c>
      <c r="D89" s="42">
        <f t="shared" si="3"/>
        <v>3362.54</v>
      </c>
      <c r="E89" s="27"/>
      <c r="F89" s="38">
        <f t="shared" si="4"/>
        <v>930.72</v>
      </c>
      <c r="G89" s="38">
        <f t="shared" si="5"/>
        <v>2431.8199999999997</v>
      </c>
      <c r="H89" s="38">
        <f t="shared" si="6"/>
        <v>336010.27000000008</v>
      </c>
      <c r="I89" s="39">
        <f>IF(A89="","",SUM(F$27:F89))</f>
        <v>64985.289999999972</v>
      </c>
      <c r="J89" s="39">
        <f>IF(A89="","",SUM(G$27:G89))</f>
        <v>143989.73000000001</v>
      </c>
      <c r="K89" s="28"/>
    </row>
    <row r="90" spans="1:11" x14ac:dyDescent="0.2">
      <c r="A90" s="37">
        <f t="shared" si="0"/>
        <v>64</v>
      </c>
      <c r="B90" s="2">
        <f t="shared" si="1"/>
        <v>44652</v>
      </c>
      <c r="C90" s="5">
        <f t="shared" si="2"/>
        <v>3.3000000000000002E-2</v>
      </c>
      <c r="D90" s="42">
        <f t="shared" si="3"/>
        <v>3362.54</v>
      </c>
      <c r="E90" s="27"/>
      <c r="F90" s="38">
        <f t="shared" si="4"/>
        <v>924.03</v>
      </c>
      <c r="G90" s="38">
        <f t="shared" si="5"/>
        <v>2438.5100000000002</v>
      </c>
      <c r="H90" s="38">
        <f t="shared" si="6"/>
        <v>333571.76000000007</v>
      </c>
      <c r="I90" s="39">
        <f>IF(A90="","",SUM(F$27:F90))</f>
        <v>65909.319999999978</v>
      </c>
      <c r="J90" s="39">
        <f>IF(A90="","",SUM(G$27:G90))</f>
        <v>146428.24000000002</v>
      </c>
      <c r="K90" s="28"/>
    </row>
    <row r="91" spans="1:11" x14ac:dyDescent="0.2">
      <c r="A91" s="37">
        <f t="shared" ref="A91:A154" si="7">IF(A90&gt;=nper,"",A90+1)</f>
        <v>65</v>
      </c>
      <c r="B91" s="2">
        <f t="shared" ref="B91:B154" si="8">IF(A91="","",DATE(YEAR(fpdate),MONTH(fpdate)+(A91-1),DAY(fpdate)))</f>
        <v>44682</v>
      </c>
      <c r="C91" s="5">
        <f t="shared" ref="C91:C154" si="9">IF(A91="","",IF(A91&lt;$D$12*12,$D$5,MIN($D$15,$D$5+$D$14*ROUNDUP((A91-$D$12*12)/$D$13,0))))</f>
        <v>3.3000000000000002E-2</v>
      </c>
      <c r="D91" s="42">
        <f t="shared" ref="D91:D154" si="10">IF(A91="","",MIN(ROUND(IF(C91=$D$5,$D$8,IF(C91=C90,D90,-PMT(C91/12,nper-A91+1,H90))),2),H90+ROUND(C91/12*H90,2)))</f>
        <v>3362.54</v>
      </c>
      <c r="E91" s="27"/>
      <c r="F91" s="38">
        <f t="shared" ref="F91:F154" si="11">IF(A91="","",ROUND(C91/12*H90,2))</f>
        <v>917.32</v>
      </c>
      <c r="G91" s="38">
        <f t="shared" ref="G91:G154" si="12">IF(A91="","",D91-F91+E91)</f>
        <v>2445.2199999999998</v>
      </c>
      <c r="H91" s="38">
        <f t="shared" ref="H91:H154" si="13">IF(A91="","",H90-G91)</f>
        <v>331126.5400000001</v>
      </c>
      <c r="I91" s="39">
        <f>IF(A91="","",SUM(F$27:F91))</f>
        <v>66826.639999999985</v>
      </c>
      <c r="J91" s="39">
        <f>IF(A91="","",SUM(G$27:G91))</f>
        <v>148873.46000000002</v>
      </c>
      <c r="K91" s="28"/>
    </row>
    <row r="92" spans="1:11" x14ac:dyDescent="0.2">
      <c r="A92" s="37">
        <f t="shared" si="7"/>
        <v>66</v>
      </c>
      <c r="B92" s="2">
        <f t="shared" si="8"/>
        <v>44713</v>
      </c>
      <c r="C92" s="5">
        <f t="shared" si="9"/>
        <v>3.3000000000000002E-2</v>
      </c>
      <c r="D92" s="42">
        <f t="shared" si="10"/>
        <v>3362.54</v>
      </c>
      <c r="E92" s="27"/>
      <c r="F92" s="38">
        <f t="shared" si="11"/>
        <v>910.6</v>
      </c>
      <c r="G92" s="38">
        <f t="shared" si="12"/>
        <v>2451.94</v>
      </c>
      <c r="H92" s="38">
        <f t="shared" si="13"/>
        <v>328674.60000000009</v>
      </c>
      <c r="I92" s="39">
        <f>IF(A92="","",SUM(F$27:F92))</f>
        <v>67737.239999999991</v>
      </c>
      <c r="J92" s="39">
        <f>IF(A92="","",SUM(G$27:G92))</f>
        <v>151325.40000000002</v>
      </c>
      <c r="K92" s="28"/>
    </row>
    <row r="93" spans="1:11" x14ac:dyDescent="0.2">
      <c r="A93" s="37">
        <f t="shared" si="7"/>
        <v>67</v>
      </c>
      <c r="B93" s="2">
        <f t="shared" si="8"/>
        <v>44743</v>
      </c>
      <c r="C93" s="5">
        <f t="shared" si="9"/>
        <v>3.3000000000000002E-2</v>
      </c>
      <c r="D93" s="42">
        <f t="shared" si="10"/>
        <v>3362.54</v>
      </c>
      <c r="E93" s="27"/>
      <c r="F93" s="38">
        <f t="shared" si="11"/>
        <v>903.86</v>
      </c>
      <c r="G93" s="38">
        <f t="shared" si="12"/>
        <v>2458.6799999999998</v>
      </c>
      <c r="H93" s="38">
        <f t="shared" si="13"/>
        <v>326215.9200000001</v>
      </c>
      <c r="I93" s="39">
        <f>IF(A93="","",SUM(F$27:F93))</f>
        <v>68641.099999999991</v>
      </c>
      <c r="J93" s="39">
        <f>IF(A93="","",SUM(G$27:G93))</f>
        <v>153784.08000000002</v>
      </c>
      <c r="K93" s="28"/>
    </row>
    <row r="94" spans="1:11" x14ac:dyDescent="0.2">
      <c r="A94" s="37">
        <f t="shared" si="7"/>
        <v>68</v>
      </c>
      <c r="B94" s="2">
        <f t="shared" si="8"/>
        <v>44774</v>
      </c>
      <c r="C94" s="5">
        <f t="shared" si="9"/>
        <v>3.3000000000000002E-2</v>
      </c>
      <c r="D94" s="42">
        <f t="shared" si="10"/>
        <v>3362.54</v>
      </c>
      <c r="E94" s="27"/>
      <c r="F94" s="38">
        <f t="shared" si="11"/>
        <v>897.09</v>
      </c>
      <c r="G94" s="38">
        <f t="shared" si="12"/>
        <v>2465.4499999999998</v>
      </c>
      <c r="H94" s="38">
        <f t="shared" si="13"/>
        <v>323750.47000000009</v>
      </c>
      <c r="I94" s="39">
        <f>IF(A94="","",SUM(F$27:F94))</f>
        <v>69538.189999999988</v>
      </c>
      <c r="J94" s="39">
        <f>IF(A94="","",SUM(G$27:G94))</f>
        <v>156249.53000000003</v>
      </c>
      <c r="K94" s="28"/>
    </row>
    <row r="95" spans="1:11" x14ac:dyDescent="0.2">
      <c r="A95" s="37">
        <f t="shared" si="7"/>
        <v>69</v>
      </c>
      <c r="B95" s="2">
        <f t="shared" si="8"/>
        <v>44805</v>
      </c>
      <c r="C95" s="5">
        <f t="shared" si="9"/>
        <v>3.3000000000000002E-2</v>
      </c>
      <c r="D95" s="42">
        <f t="shared" si="10"/>
        <v>3362.54</v>
      </c>
      <c r="E95" s="27"/>
      <c r="F95" s="38">
        <f t="shared" si="11"/>
        <v>890.31</v>
      </c>
      <c r="G95" s="38">
        <f t="shared" si="12"/>
        <v>2472.23</v>
      </c>
      <c r="H95" s="38">
        <f t="shared" si="13"/>
        <v>321278.24000000011</v>
      </c>
      <c r="I95" s="39">
        <f>IF(A95="","",SUM(F$27:F95))</f>
        <v>70428.499999999985</v>
      </c>
      <c r="J95" s="39">
        <f>IF(A95="","",SUM(G$27:G95))</f>
        <v>158721.76000000004</v>
      </c>
      <c r="K95" s="28"/>
    </row>
    <row r="96" spans="1:11" x14ac:dyDescent="0.2">
      <c r="A96" s="37">
        <f t="shared" si="7"/>
        <v>70</v>
      </c>
      <c r="B96" s="2">
        <f t="shared" si="8"/>
        <v>44835</v>
      </c>
      <c r="C96" s="5">
        <f t="shared" si="9"/>
        <v>3.3000000000000002E-2</v>
      </c>
      <c r="D96" s="42">
        <f t="shared" si="10"/>
        <v>3362.54</v>
      </c>
      <c r="E96" s="27"/>
      <c r="F96" s="38">
        <f t="shared" si="11"/>
        <v>883.52</v>
      </c>
      <c r="G96" s="38">
        <f t="shared" si="12"/>
        <v>2479.02</v>
      </c>
      <c r="H96" s="38">
        <f t="shared" si="13"/>
        <v>318799.22000000009</v>
      </c>
      <c r="I96" s="39">
        <f>IF(A96="","",SUM(F$27:F96))</f>
        <v>71312.01999999999</v>
      </c>
      <c r="J96" s="39">
        <f>IF(A96="","",SUM(G$27:G96))</f>
        <v>161200.78000000003</v>
      </c>
      <c r="K96" s="28"/>
    </row>
    <row r="97" spans="1:11" x14ac:dyDescent="0.2">
      <c r="A97" s="37">
        <f t="shared" si="7"/>
        <v>71</v>
      </c>
      <c r="B97" s="2">
        <f t="shared" si="8"/>
        <v>44866</v>
      </c>
      <c r="C97" s="5">
        <f t="shared" si="9"/>
        <v>3.3000000000000002E-2</v>
      </c>
      <c r="D97" s="42">
        <f t="shared" si="10"/>
        <v>3362.54</v>
      </c>
      <c r="E97" s="27"/>
      <c r="F97" s="38">
        <f t="shared" si="11"/>
        <v>876.7</v>
      </c>
      <c r="G97" s="38">
        <f t="shared" si="12"/>
        <v>2485.84</v>
      </c>
      <c r="H97" s="38">
        <f t="shared" si="13"/>
        <v>316313.38000000006</v>
      </c>
      <c r="I97" s="39">
        <f>IF(A97="","",SUM(F$27:F97))</f>
        <v>72188.719999999987</v>
      </c>
      <c r="J97" s="39">
        <f>IF(A97="","",SUM(G$27:G97))</f>
        <v>163686.62000000002</v>
      </c>
      <c r="K97" s="28"/>
    </row>
    <row r="98" spans="1:11" x14ac:dyDescent="0.2">
      <c r="A98" s="37">
        <f t="shared" si="7"/>
        <v>72</v>
      </c>
      <c r="B98" s="2">
        <f t="shared" si="8"/>
        <v>44896</v>
      </c>
      <c r="C98" s="5">
        <f t="shared" si="9"/>
        <v>3.3000000000000002E-2</v>
      </c>
      <c r="D98" s="42">
        <f t="shared" si="10"/>
        <v>3362.54</v>
      </c>
      <c r="E98" s="27"/>
      <c r="F98" s="38">
        <f t="shared" si="11"/>
        <v>869.86</v>
      </c>
      <c r="G98" s="38">
        <f t="shared" si="12"/>
        <v>2492.6799999999998</v>
      </c>
      <c r="H98" s="38">
        <f t="shared" si="13"/>
        <v>313820.70000000007</v>
      </c>
      <c r="I98" s="39">
        <f>IF(A98="","",SUM(F$27:F98))</f>
        <v>73058.579999999987</v>
      </c>
      <c r="J98" s="39">
        <f>IF(A98="","",SUM(G$27:G98))</f>
        <v>166179.30000000002</v>
      </c>
      <c r="K98" s="28"/>
    </row>
    <row r="99" spans="1:11" x14ac:dyDescent="0.2">
      <c r="A99" s="37">
        <f t="shared" si="7"/>
        <v>73</v>
      </c>
      <c r="B99" s="2">
        <f t="shared" si="8"/>
        <v>44927</v>
      </c>
      <c r="C99" s="5">
        <f t="shared" si="9"/>
        <v>3.5999999999999997E-2</v>
      </c>
      <c r="D99" s="42">
        <f t="shared" si="10"/>
        <v>3406.17</v>
      </c>
      <c r="E99" s="27"/>
      <c r="F99" s="38">
        <f t="shared" si="11"/>
        <v>941.46</v>
      </c>
      <c r="G99" s="38">
        <f t="shared" si="12"/>
        <v>2464.71</v>
      </c>
      <c r="H99" s="38">
        <f t="shared" si="13"/>
        <v>311355.99000000005</v>
      </c>
      <c r="I99" s="39">
        <f>IF(A99="","",SUM(F$27:F99))</f>
        <v>74000.039999999994</v>
      </c>
      <c r="J99" s="39">
        <f>IF(A99="","",SUM(G$27:G99))</f>
        <v>168644.01</v>
      </c>
      <c r="K99" s="28"/>
    </row>
    <row r="100" spans="1:11" x14ac:dyDescent="0.2">
      <c r="A100" s="37">
        <f t="shared" si="7"/>
        <v>74</v>
      </c>
      <c r="B100" s="2">
        <f t="shared" si="8"/>
        <v>44958</v>
      </c>
      <c r="C100" s="5">
        <f t="shared" si="9"/>
        <v>3.5999999999999997E-2</v>
      </c>
      <c r="D100" s="42">
        <f t="shared" si="10"/>
        <v>3406.17</v>
      </c>
      <c r="E100" s="27"/>
      <c r="F100" s="38">
        <f t="shared" si="11"/>
        <v>934.07</v>
      </c>
      <c r="G100" s="38">
        <f t="shared" si="12"/>
        <v>2472.1</v>
      </c>
      <c r="H100" s="38">
        <f t="shared" si="13"/>
        <v>308883.89000000007</v>
      </c>
      <c r="I100" s="39">
        <f>IF(A100="","",SUM(F$27:F100))</f>
        <v>74934.11</v>
      </c>
      <c r="J100" s="39">
        <f>IF(A100="","",SUM(G$27:G100))</f>
        <v>171116.11000000002</v>
      </c>
      <c r="K100" s="28"/>
    </row>
    <row r="101" spans="1:11" x14ac:dyDescent="0.2">
      <c r="A101" s="37">
        <f t="shared" si="7"/>
        <v>75</v>
      </c>
      <c r="B101" s="2">
        <f t="shared" si="8"/>
        <v>44986</v>
      </c>
      <c r="C101" s="5">
        <f t="shared" si="9"/>
        <v>3.5999999999999997E-2</v>
      </c>
      <c r="D101" s="42">
        <f t="shared" si="10"/>
        <v>3406.17</v>
      </c>
      <c r="E101" s="27"/>
      <c r="F101" s="38">
        <f t="shared" si="11"/>
        <v>926.65</v>
      </c>
      <c r="G101" s="38">
        <f t="shared" si="12"/>
        <v>2479.52</v>
      </c>
      <c r="H101" s="38">
        <f t="shared" si="13"/>
        <v>306404.37000000005</v>
      </c>
      <c r="I101" s="39">
        <f>IF(A101="","",SUM(F$27:F101))</f>
        <v>75860.759999999995</v>
      </c>
      <c r="J101" s="39">
        <f>IF(A101="","",SUM(G$27:G101))</f>
        <v>173595.63</v>
      </c>
      <c r="K101" s="28"/>
    </row>
    <row r="102" spans="1:11" x14ac:dyDescent="0.2">
      <c r="A102" s="37">
        <f t="shared" si="7"/>
        <v>76</v>
      </c>
      <c r="B102" s="2">
        <f t="shared" si="8"/>
        <v>45017</v>
      </c>
      <c r="C102" s="5">
        <f t="shared" si="9"/>
        <v>3.5999999999999997E-2</v>
      </c>
      <c r="D102" s="42">
        <f t="shared" si="10"/>
        <v>3406.17</v>
      </c>
      <c r="E102" s="27"/>
      <c r="F102" s="38">
        <f t="shared" si="11"/>
        <v>919.21</v>
      </c>
      <c r="G102" s="38">
        <f t="shared" si="12"/>
        <v>2486.96</v>
      </c>
      <c r="H102" s="38">
        <f t="shared" si="13"/>
        <v>303917.41000000003</v>
      </c>
      <c r="I102" s="39">
        <f>IF(A102="","",SUM(F$27:F102))</f>
        <v>76779.97</v>
      </c>
      <c r="J102" s="39">
        <f>IF(A102="","",SUM(G$27:G102))</f>
        <v>176082.59</v>
      </c>
      <c r="K102" s="28"/>
    </row>
    <row r="103" spans="1:11" x14ac:dyDescent="0.2">
      <c r="A103" s="37">
        <f t="shared" si="7"/>
        <v>77</v>
      </c>
      <c r="B103" s="2">
        <f t="shared" si="8"/>
        <v>45047</v>
      </c>
      <c r="C103" s="5">
        <f t="shared" si="9"/>
        <v>3.5999999999999997E-2</v>
      </c>
      <c r="D103" s="42">
        <f t="shared" si="10"/>
        <v>3406.17</v>
      </c>
      <c r="E103" s="27"/>
      <c r="F103" s="38">
        <f t="shared" si="11"/>
        <v>911.75</v>
      </c>
      <c r="G103" s="38">
        <f t="shared" si="12"/>
        <v>2494.42</v>
      </c>
      <c r="H103" s="38">
        <f t="shared" si="13"/>
        <v>301422.99000000005</v>
      </c>
      <c r="I103" s="39">
        <f>IF(A103="","",SUM(F$27:F103))</f>
        <v>77691.72</v>
      </c>
      <c r="J103" s="39">
        <f>IF(A103="","",SUM(G$27:G103))</f>
        <v>178577.01</v>
      </c>
      <c r="K103" s="28"/>
    </row>
    <row r="104" spans="1:11" x14ac:dyDescent="0.2">
      <c r="A104" s="37">
        <f t="shared" si="7"/>
        <v>78</v>
      </c>
      <c r="B104" s="2">
        <f t="shared" si="8"/>
        <v>45078</v>
      </c>
      <c r="C104" s="5">
        <f t="shared" si="9"/>
        <v>3.5999999999999997E-2</v>
      </c>
      <c r="D104" s="42">
        <f t="shared" si="10"/>
        <v>3406.17</v>
      </c>
      <c r="E104" s="27"/>
      <c r="F104" s="38">
        <f t="shared" si="11"/>
        <v>904.27</v>
      </c>
      <c r="G104" s="38">
        <f t="shared" si="12"/>
        <v>2501.9</v>
      </c>
      <c r="H104" s="38">
        <f t="shared" si="13"/>
        <v>298921.09000000003</v>
      </c>
      <c r="I104" s="39">
        <f>IF(A104="","",SUM(F$27:F104))</f>
        <v>78595.990000000005</v>
      </c>
      <c r="J104" s="39">
        <f>IF(A104="","",SUM(G$27:G104))</f>
        <v>181078.91</v>
      </c>
      <c r="K104" s="28"/>
    </row>
    <row r="105" spans="1:11" x14ac:dyDescent="0.2">
      <c r="A105" s="37">
        <f t="shared" si="7"/>
        <v>79</v>
      </c>
      <c r="B105" s="2">
        <f t="shared" si="8"/>
        <v>45108</v>
      </c>
      <c r="C105" s="5">
        <f t="shared" si="9"/>
        <v>3.5999999999999997E-2</v>
      </c>
      <c r="D105" s="42">
        <f t="shared" si="10"/>
        <v>3406.17</v>
      </c>
      <c r="E105" s="27"/>
      <c r="F105" s="38">
        <f t="shared" si="11"/>
        <v>896.76</v>
      </c>
      <c r="G105" s="38">
        <f t="shared" si="12"/>
        <v>2509.41</v>
      </c>
      <c r="H105" s="38">
        <f t="shared" si="13"/>
        <v>296411.68000000005</v>
      </c>
      <c r="I105" s="39">
        <f>IF(A105="","",SUM(F$27:F105))</f>
        <v>79492.75</v>
      </c>
      <c r="J105" s="39">
        <f>IF(A105="","",SUM(G$27:G105))</f>
        <v>183588.32</v>
      </c>
      <c r="K105" s="28"/>
    </row>
    <row r="106" spans="1:11" x14ac:dyDescent="0.2">
      <c r="A106" s="37">
        <f t="shared" si="7"/>
        <v>80</v>
      </c>
      <c r="B106" s="2">
        <f t="shared" si="8"/>
        <v>45139</v>
      </c>
      <c r="C106" s="5">
        <f t="shared" si="9"/>
        <v>3.5999999999999997E-2</v>
      </c>
      <c r="D106" s="42">
        <f t="shared" si="10"/>
        <v>3406.17</v>
      </c>
      <c r="E106" s="27"/>
      <c r="F106" s="38">
        <f t="shared" si="11"/>
        <v>889.24</v>
      </c>
      <c r="G106" s="38">
        <f t="shared" si="12"/>
        <v>2516.9300000000003</v>
      </c>
      <c r="H106" s="38">
        <f t="shared" si="13"/>
        <v>293894.75000000006</v>
      </c>
      <c r="I106" s="39">
        <f>IF(A106="","",SUM(F$27:F106))</f>
        <v>80381.990000000005</v>
      </c>
      <c r="J106" s="39">
        <f>IF(A106="","",SUM(G$27:G106))</f>
        <v>186105.25</v>
      </c>
      <c r="K106" s="28"/>
    </row>
    <row r="107" spans="1:11" x14ac:dyDescent="0.2">
      <c r="A107" s="37">
        <f t="shared" si="7"/>
        <v>81</v>
      </c>
      <c r="B107" s="2">
        <f t="shared" si="8"/>
        <v>45170</v>
      </c>
      <c r="C107" s="5">
        <f t="shared" si="9"/>
        <v>3.5999999999999997E-2</v>
      </c>
      <c r="D107" s="42">
        <f t="shared" si="10"/>
        <v>3406.17</v>
      </c>
      <c r="E107" s="27"/>
      <c r="F107" s="38">
        <f t="shared" si="11"/>
        <v>881.68</v>
      </c>
      <c r="G107" s="38">
        <f t="shared" si="12"/>
        <v>2524.4900000000002</v>
      </c>
      <c r="H107" s="38">
        <f t="shared" si="13"/>
        <v>291370.26000000007</v>
      </c>
      <c r="I107" s="39">
        <f>IF(A107="","",SUM(F$27:F107))</f>
        <v>81263.67</v>
      </c>
      <c r="J107" s="39">
        <f>IF(A107="","",SUM(G$27:G107))</f>
        <v>188629.74</v>
      </c>
      <c r="K107" s="28"/>
    </row>
    <row r="108" spans="1:11" x14ac:dyDescent="0.2">
      <c r="A108" s="37">
        <f t="shared" si="7"/>
        <v>82</v>
      </c>
      <c r="B108" s="2">
        <f t="shared" si="8"/>
        <v>45200</v>
      </c>
      <c r="C108" s="5">
        <f t="shared" si="9"/>
        <v>3.5999999999999997E-2</v>
      </c>
      <c r="D108" s="42">
        <f t="shared" si="10"/>
        <v>3406.17</v>
      </c>
      <c r="E108" s="27"/>
      <c r="F108" s="38">
        <f t="shared" si="11"/>
        <v>874.11</v>
      </c>
      <c r="G108" s="38">
        <f t="shared" si="12"/>
        <v>2532.06</v>
      </c>
      <c r="H108" s="38">
        <f t="shared" si="13"/>
        <v>288838.20000000007</v>
      </c>
      <c r="I108" s="39">
        <f>IF(A108="","",SUM(F$27:F108))</f>
        <v>82137.78</v>
      </c>
      <c r="J108" s="39">
        <f>IF(A108="","",SUM(G$27:G108))</f>
        <v>191161.8</v>
      </c>
      <c r="K108" s="28"/>
    </row>
    <row r="109" spans="1:11" x14ac:dyDescent="0.2">
      <c r="A109" s="37">
        <f t="shared" si="7"/>
        <v>83</v>
      </c>
      <c r="B109" s="2">
        <f t="shared" si="8"/>
        <v>45231</v>
      </c>
      <c r="C109" s="5">
        <f t="shared" si="9"/>
        <v>3.5999999999999997E-2</v>
      </c>
      <c r="D109" s="42">
        <f t="shared" si="10"/>
        <v>3406.17</v>
      </c>
      <c r="E109" s="27"/>
      <c r="F109" s="38">
        <f t="shared" si="11"/>
        <v>866.51</v>
      </c>
      <c r="G109" s="38">
        <f t="shared" si="12"/>
        <v>2539.66</v>
      </c>
      <c r="H109" s="38">
        <f t="shared" si="13"/>
        <v>286298.5400000001</v>
      </c>
      <c r="I109" s="39">
        <f>IF(A109="","",SUM(F$27:F109))</f>
        <v>83004.289999999994</v>
      </c>
      <c r="J109" s="39">
        <f>IF(A109="","",SUM(G$27:G109))</f>
        <v>193701.46</v>
      </c>
      <c r="K109" s="28"/>
    </row>
    <row r="110" spans="1:11" x14ac:dyDescent="0.2">
      <c r="A110" s="37">
        <f t="shared" si="7"/>
        <v>84</v>
      </c>
      <c r="B110" s="2">
        <f t="shared" si="8"/>
        <v>45261</v>
      </c>
      <c r="C110" s="5">
        <f t="shared" si="9"/>
        <v>3.5999999999999997E-2</v>
      </c>
      <c r="D110" s="42">
        <f t="shared" si="10"/>
        <v>3406.17</v>
      </c>
      <c r="E110" s="27"/>
      <c r="F110" s="38">
        <f t="shared" si="11"/>
        <v>858.9</v>
      </c>
      <c r="G110" s="38">
        <f t="shared" si="12"/>
        <v>2547.27</v>
      </c>
      <c r="H110" s="38">
        <f t="shared" si="13"/>
        <v>283751.27000000008</v>
      </c>
      <c r="I110" s="39">
        <f>IF(A110="","",SUM(F$27:F110))</f>
        <v>83863.189999999988</v>
      </c>
      <c r="J110" s="39">
        <f>IF(A110="","",SUM(G$27:G110))</f>
        <v>196248.72999999998</v>
      </c>
      <c r="K110" s="28"/>
    </row>
    <row r="111" spans="1:11" x14ac:dyDescent="0.2">
      <c r="A111" s="37">
        <f t="shared" si="7"/>
        <v>85</v>
      </c>
      <c r="B111" s="2">
        <f t="shared" si="8"/>
        <v>45292</v>
      </c>
      <c r="C111" s="5">
        <f t="shared" si="9"/>
        <v>3.9E-2</v>
      </c>
      <c r="D111" s="42">
        <f t="shared" si="10"/>
        <v>3445.54</v>
      </c>
      <c r="E111" s="27"/>
      <c r="F111" s="38">
        <f t="shared" si="11"/>
        <v>922.19</v>
      </c>
      <c r="G111" s="38">
        <f t="shared" si="12"/>
        <v>2523.35</v>
      </c>
      <c r="H111" s="38">
        <f t="shared" si="13"/>
        <v>281227.9200000001</v>
      </c>
      <c r="I111" s="39">
        <f>IF(A111="","",SUM(F$27:F111))</f>
        <v>84785.37999999999</v>
      </c>
      <c r="J111" s="39">
        <f>IF(A111="","",SUM(G$27:G111))</f>
        <v>198772.08</v>
      </c>
      <c r="K111" s="28"/>
    </row>
    <row r="112" spans="1:11" x14ac:dyDescent="0.2">
      <c r="A112" s="37">
        <f t="shared" si="7"/>
        <v>86</v>
      </c>
      <c r="B112" s="2">
        <f t="shared" si="8"/>
        <v>45323</v>
      </c>
      <c r="C112" s="5">
        <f t="shared" si="9"/>
        <v>3.9E-2</v>
      </c>
      <c r="D112" s="42">
        <f t="shared" si="10"/>
        <v>3445.54</v>
      </c>
      <c r="E112" s="27"/>
      <c r="F112" s="38">
        <f t="shared" si="11"/>
        <v>913.99</v>
      </c>
      <c r="G112" s="38">
        <f t="shared" si="12"/>
        <v>2531.5500000000002</v>
      </c>
      <c r="H112" s="38">
        <f t="shared" si="13"/>
        <v>278696.37000000011</v>
      </c>
      <c r="I112" s="39">
        <f>IF(A112="","",SUM(F$27:F112))</f>
        <v>85699.37</v>
      </c>
      <c r="J112" s="39">
        <f>IF(A112="","",SUM(G$27:G112))</f>
        <v>201303.62999999998</v>
      </c>
      <c r="K112" s="28"/>
    </row>
    <row r="113" spans="1:11" x14ac:dyDescent="0.2">
      <c r="A113" s="37">
        <f t="shared" si="7"/>
        <v>87</v>
      </c>
      <c r="B113" s="2">
        <f t="shared" si="8"/>
        <v>45352</v>
      </c>
      <c r="C113" s="5">
        <f t="shared" si="9"/>
        <v>3.9E-2</v>
      </c>
      <c r="D113" s="42">
        <f t="shared" si="10"/>
        <v>3445.54</v>
      </c>
      <c r="E113" s="27"/>
      <c r="F113" s="38">
        <f t="shared" si="11"/>
        <v>905.76</v>
      </c>
      <c r="G113" s="38">
        <f t="shared" si="12"/>
        <v>2539.7799999999997</v>
      </c>
      <c r="H113" s="38">
        <f t="shared" si="13"/>
        <v>276156.59000000008</v>
      </c>
      <c r="I113" s="39">
        <f>IF(A113="","",SUM(F$27:F113))</f>
        <v>86605.12999999999</v>
      </c>
      <c r="J113" s="39">
        <f>IF(A113="","",SUM(G$27:G113))</f>
        <v>203843.40999999997</v>
      </c>
      <c r="K113" s="28"/>
    </row>
    <row r="114" spans="1:11" x14ac:dyDescent="0.2">
      <c r="A114" s="37">
        <f t="shared" si="7"/>
        <v>88</v>
      </c>
      <c r="B114" s="2">
        <f t="shared" si="8"/>
        <v>45383</v>
      </c>
      <c r="C114" s="5">
        <f t="shared" si="9"/>
        <v>3.9E-2</v>
      </c>
      <c r="D114" s="42">
        <f t="shared" si="10"/>
        <v>3445.54</v>
      </c>
      <c r="E114" s="27"/>
      <c r="F114" s="38">
        <f t="shared" si="11"/>
        <v>897.51</v>
      </c>
      <c r="G114" s="38">
        <f t="shared" si="12"/>
        <v>2548.0299999999997</v>
      </c>
      <c r="H114" s="38">
        <f t="shared" si="13"/>
        <v>273608.56000000006</v>
      </c>
      <c r="I114" s="39">
        <f>IF(A114="","",SUM(F$27:F114))</f>
        <v>87502.639999999985</v>
      </c>
      <c r="J114" s="39">
        <f>IF(A114="","",SUM(G$27:G114))</f>
        <v>206391.43999999997</v>
      </c>
      <c r="K114" s="28"/>
    </row>
    <row r="115" spans="1:11" x14ac:dyDescent="0.2">
      <c r="A115" s="37">
        <f t="shared" si="7"/>
        <v>89</v>
      </c>
      <c r="B115" s="2">
        <f t="shared" si="8"/>
        <v>45413</v>
      </c>
      <c r="C115" s="5">
        <f t="shared" si="9"/>
        <v>3.9E-2</v>
      </c>
      <c r="D115" s="42">
        <f t="shared" si="10"/>
        <v>3445.54</v>
      </c>
      <c r="E115" s="27"/>
      <c r="F115" s="38">
        <f t="shared" si="11"/>
        <v>889.23</v>
      </c>
      <c r="G115" s="38">
        <f t="shared" si="12"/>
        <v>2556.31</v>
      </c>
      <c r="H115" s="38">
        <f t="shared" si="13"/>
        <v>271052.25000000006</v>
      </c>
      <c r="I115" s="39">
        <f>IF(A115="","",SUM(F$27:F115))</f>
        <v>88391.869999999981</v>
      </c>
      <c r="J115" s="39">
        <f>IF(A115="","",SUM(G$27:G115))</f>
        <v>208947.74999999997</v>
      </c>
      <c r="K115" s="28"/>
    </row>
    <row r="116" spans="1:11" x14ac:dyDescent="0.2">
      <c r="A116" s="37">
        <f t="shared" si="7"/>
        <v>90</v>
      </c>
      <c r="B116" s="2">
        <f t="shared" si="8"/>
        <v>45444</v>
      </c>
      <c r="C116" s="5">
        <f t="shared" si="9"/>
        <v>3.9E-2</v>
      </c>
      <c r="D116" s="42">
        <f t="shared" si="10"/>
        <v>3445.54</v>
      </c>
      <c r="E116" s="27"/>
      <c r="F116" s="38">
        <f t="shared" si="11"/>
        <v>880.92</v>
      </c>
      <c r="G116" s="38">
        <f t="shared" si="12"/>
        <v>2564.62</v>
      </c>
      <c r="H116" s="38">
        <f t="shared" si="13"/>
        <v>268487.63000000006</v>
      </c>
      <c r="I116" s="39">
        <f>IF(A116="","",SUM(F$27:F116))</f>
        <v>89272.789999999979</v>
      </c>
      <c r="J116" s="39">
        <f>IF(A116="","",SUM(G$27:G116))</f>
        <v>211512.36999999997</v>
      </c>
      <c r="K116" s="28"/>
    </row>
    <row r="117" spans="1:11" x14ac:dyDescent="0.2">
      <c r="A117" s="37">
        <f t="shared" si="7"/>
        <v>91</v>
      </c>
      <c r="B117" s="2">
        <f t="shared" si="8"/>
        <v>45474</v>
      </c>
      <c r="C117" s="5">
        <f t="shared" si="9"/>
        <v>3.9E-2</v>
      </c>
      <c r="D117" s="42">
        <f t="shared" si="10"/>
        <v>3445.54</v>
      </c>
      <c r="E117" s="27"/>
      <c r="F117" s="38">
        <f t="shared" si="11"/>
        <v>872.58</v>
      </c>
      <c r="G117" s="38">
        <f t="shared" si="12"/>
        <v>2572.96</v>
      </c>
      <c r="H117" s="38">
        <f t="shared" si="13"/>
        <v>265914.67000000004</v>
      </c>
      <c r="I117" s="39">
        <f>IF(A117="","",SUM(F$27:F117))</f>
        <v>90145.369999999981</v>
      </c>
      <c r="J117" s="39">
        <f>IF(A117="","",SUM(G$27:G117))</f>
        <v>214085.32999999996</v>
      </c>
      <c r="K117" s="28"/>
    </row>
    <row r="118" spans="1:11" x14ac:dyDescent="0.2">
      <c r="A118" s="37">
        <f t="shared" si="7"/>
        <v>92</v>
      </c>
      <c r="B118" s="2">
        <f t="shared" si="8"/>
        <v>45505</v>
      </c>
      <c r="C118" s="5">
        <f t="shared" si="9"/>
        <v>3.9E-2</v>
      </c>
      <c r="D118" s="42">
        <f t="shared" si="10"/>
        <v>3445.54</v>
      </c>
      <c r="E118" s="27"/>
      <c r="F118" s="38">
        <f t="shared" si="11"/>
        <v>864.22</v>
      </c>
      <c r="G118" s="38">
        <f t="shared" si="12"/>
        <v>2581.3199999999997</v>
      </c>
      <c r="H118" s="38">
        <f t="shared" si="13"/>
        <v>263333.35000000003</v>
      </c>
      <c r="I118" s="39">
        <f>IF(A118="","",SUM(F$27:F118))</f>
        <v>91009.589999999982</v>
      </c>
      <c r="J118" s="39">
        <f>IF(A118="","",SUM(G$27:G118))</f>
        <v>216666.64999999997</v>
      </c>
      <c r="K118" s="28"/>
    </row>
    <row r="119" spans="1:11" x14ac:dyDescent="0.2">
      <c r="A119" s="37">
        <f t="shared" si="7"/>
        <v>93</v>
      </c>
      <c r="B119" s="2">
        <f t="shared" si="8"/>
        <v>45536</v>
      </c>
      <c r="C119" s="5">
        <f t="shared" si="9"/>
        <v>3.9E-2</v>
      </c>
      <c r="D119" s="42">
        <f t="shared" si="10"/>
        <v>3445.54</v>
      </c>
      <c r="E119" s="27"/>
      <c r="F119" s="38">
        <f t="shared" si="11"/>
        <v>855.83</v>
      </c>
      <c r="G119" s="38">
        <f t="shared" si="12"/>
        <v>2589.71</v>
      </c>
      <c r="H119" s="38">
        <f t="shared" si="13"/>
        <v>260743.64000000004</v>
      </c>
      <c r="I119" s="39">
        <f>IF(A119="","",SUM(F$27:F119))</f>
        <v>91865.419999999984</v>
      </c>
      <c r="J119" s="39">
        <f>IF(A119="","",SUM(G$27:G119))</f>
        <v>219256.35999999996</v>
      </c>
      <c r="K119" s="28"/>
    </row>
    <row r="120" spans="1:11" x14ac:dyDescent="0.2">
      <c r="A120" s="37">
        <f t="shared" si="7"/>
        <v>94</v>
      </c>
      <c r="B120" s="2">
        <f t="shared" si="8"/>
        <v>45566</v>
      </c>
      <c r="C120" s="5">
        <f t="shared" si="9"/>
        <v>3.9E-2</v>
      </c>
      <c r="D120" s="42">
        <f t="shared" si="10"/>
        <v>3445.54</v>
      </c>
      <c r="E120" s="27"/>
      <c r="F120" s="38">
        <f t="shared" si="11"/>
        <v>847.42</v>
      </c>
      <c r="G120" s="38">
        <f t="shared" si="12"/>
        <v>2598.12</v>
      </c>
      <c r="H120" s="38">
        <f t="shared" si="13"/>
        <v>258145.52000000005</v>
      </c>
      <c r="I120" s="39">
        <f>IF(A120="","",SUM(F$27:F120))</f>
        <v>92712.839999999982</v>
      </c>
      <c r="J120" s="39">
        <f>IF(A120="","",SUM(G$27:G120))</f>
        <v>221854.47999999995</v>
      </c>
      <c r="K120" s="28"/>
    </row>
    <row r="121" spans="1:11" x14ac:dyDescent="0.2">
      <c r="A121" s="37">
        <f t="shared" si="7"/>
        <v>95</v>
      </c>
      <c r="B121" s="2">
        <f t="shared" si="8"/>
        <v>45597</v>
      </c>
      <c r="C121" s="5">
        <f t="shared" si="9"/>
        <v>3.9E-2</v>
      </c>
      <c r="D121" s="42">
        <f t="shared" si="10"/>
        <v>3445.54</v>
      </c>
      <c r="E121" s="27"/>
      <c r="F121" s="38">
        <f t="shared" si="11"/>
        <v>838.97</v>
      </c>
      <c r="G121" s="38">
        <f t="shared" si="12"/>
        <v>2606.5699999999997</v>
      </c>
      <c r="H121" s="38">
        <f t="shared" si="13"/>
        <v>255538.95000000004</v>
      </c>
      <c r="I121" s="39">
        <f>IF(A121="","",SUM(F$27:F121))</f>
        <v>93551.809999999983</v>
      </c>
      <c r="J121" s="39">
        <f>IF(A121="","",SUM(G$27:G121))</f>
        <v>224461.04999999996</v>
      </c>
      <c r="K121" s="28"/>
    </row>
    <row r="122" spans="1:11" x14ac:dyDescent="0.2">
      <c r="A122" s="37">
        <f t="shared" si="7"/>
        <v>96</v>
      </c>
      <c r="B122" s="2">
        <f t="shared" si="8"/>
        <v>45627</v>
      </c>
      <c r="C122" s="5">
        <f t="shared" si="9"/>
        <v>3.9E-2</v>
      </c>
      <c r="D122" s="42">
        <f t="shared" si="10"/>
        <v>3445.54</v>
      </c>
      <c r="E122" s="27"/>
      <c r="F122" s="38">
        <f t="shared" si="11"/>
        <v>830.5</v>
      </c>
      <c r="G122" s="38">
        <f t="shared" si="12"/>
        <v>2615.04</v>
      </c>
      <c r="H122" s="38">
        <f t="shared" si="13"/>
        <v>252923.91000000003</v>
      </c>
      <c r="I122" s="39">
        <f>IF(A122="","",SUM(F$27:F122))</f>
        <v>94382.309999999983</v>
      </c>
      <c r="J122" s="39">
        <f>IF(A122="","",SUM(G$27:G122))</f>
        <v>227076.08999999997</v>
      </c>
      <c r="K122" s="28"/>
    </row>
    <row r="123" spans="1:11" x14ac:dyDescent="0.2">
      <c r="A123" s="37">
        <f t="shared" si="7"/>
        <v>97</v>
      </c>
      <c r="B123" s="2">
        <f t="shared" si="8"/>
        <v>45658</v>
      </c>
      <c r="C123" s="5">
        <f t="shared" si="9"/>
        <v>4.1999999999999996E-2</v>
      </c>
      <c r="D123" s="42">
        <f t="shared" si="10"/>
        <v>3480.5</v>
      </c>
      <c r="E123" s="27"/>
      <c r="F123" s="38">
        <f t="shared" si="11"/>
        <v>885.23</v>
      </c>
      <c r="G123" s="38">
        <f t="shared" si="12"/>
        <v>2595.27</v>
      </c>
      <c r="H123" s="38">
        <f t="shared" si="13"/>
        <v>250328.64000000004</v>
      </c>
      <c r="I123" s="39">
        <f>IF(A123="","",SUM(F$27:F123))</f>
        <v>95267.539999999979</v>
      </c>
      <c r="J123" s="39">
        <f>IF(A123="","",SUM(G$27:G123))</f>
        <v>229671.35999999996</v>
      </c>
      <c r="K123" s="28"/>
    </row>
    <row r="124" spans="1:11" x14ac:dyDescent="0.2">
      <c r="A124" s="37">
        <f t="shared" si="7"/>
        <v>98</v>
      </c>
      <c r="B124" s="2">
        <f t="shared" si="8"/>
        <v>45689</v>
      </c>
      <c r="C124" s="5">
        <f t="shared" si="9"/>
        <v>4.1999999999999996E-2</v>
      </c>
      <c r="D124" s="42">
        <f t="shared" si="10"/>
        <v>3480.5</v>
      </c>
      <c r="E124" s="27"/>
      <c r="F124" s="38">
        <f t="shared" si="11"/>
        <v>876.15</v>
      </c>
      <c r="G124" s="38">
        <f t="shared" si="12"/>
        <v>2604.35</v>
      </c>
      <c r="H124" s="38">
        <f t="shared" si="13"/>
        <v>247724.29000000004</v>
      </c>
      <c r="I124" s="39">
        <f>IF(A124="","",SUM(F$27:F124))</f>
        <v>96143.689999999973</v>
      </c>
      <c r="J124" s="39">
        <f>IF(A124="","",SUM(G$27:G124))</f>
        <v>232275.70999999996</v>
      </c>
      <c r="K124" s="28"/>
    </row>
    <row r="125" spans="1:11" x14ac:dyDescent="0.2">
      <c r="A125" s="37">
        <f t="shared" si="7"/>
        <v>99</v>
      </c>
      <c r="B125" s="2">
        <f t="shared" si="8"/>
        <v>45717</v>
      </c>
      <c r="C125" s="5">
        <f t="shared" si="9"/>
        <v>4.1999999999999996E-2</v>
      </c>
      <c r="D125" s="42">
        <f t="shared" si="10"/>
        <v>3480.5</v>
      </c>
      <c r="E125" s="27"/>
      <c r="F125" s="38">
        <f t="shared" si="11"/>
        <v>867.04</v>
      </c>
      <c r="G125" s="38">
        <f t="shared" si="12"/>
        <v>2613.46</v>
      </c>
      <c r="H125" s="38">
        <f t="shared" si="13"/>
        <v>245110.83000000005</v>
      </c>
      <c r="I125" s="39">
        <f>IF(A125="","",SUM(F$27:F125))</f>
        <v>97010.729999999967</v>
      </c>
      <c r="J125" s="39">
        <f>IF(A125="","",SUM(G$27:G125))</f>
        <v>234889.16999999995</v>
      </c>
      <c r="K125" s="28"/>
    </row>
    <row r="126" spans="1:11" x14ac:dyDescent="0.2">
      <c r="A126" s="37">
        <f t="shared" si="7"/>
        <v>100</v>
      </c>
      <c r="B126" s="2">
        <f t="shared" si="8"/>
        <v>45748</v>
      </c>
      <c r="C126" s="5">
        <f t="shared" si="9"/>
        <v>4.1999999999999996E-2</v>
      </c>
      <c r="D126" s="42">
        <f t="shared" si="10"/>
        <v>3480.5</v>
      </c>
      <c r="E126" s="27"/>
      <c r="F126" s="38">
        <f t="shared" si="11"/>
        <v>857.89</v>
      </c>
      <c r="G126" s="38">
        <f t="shared" si="12"/>
        <v>2622.61</v>
      </c>
      <c r="H126" s="38">
        <f t="shared" si="13"/>
        <v>242488.22000000006</v>
      </c>
      <c r="I126" s="39">
        <f>IF(A126="","",SUM(F$27:F126))</f>
        <v>97868.619999999966</v>
      </c>
      <c r="J126" s="39">
        <f>IF(A126="","",SUM(G$27:G126))</f>
        <v>237511.77999999994</v>
      </c>
      <c r="K126" s="28"/>
    </row>
    <row r="127" spans="1:11" x14ac:dyDescent="0.2">
      <c r="A127" s="37">
        <f t="shared" si="7"/>
        <v>101</v>
      </c>
      <c r="B127" s="2">
        <f t="shared" si="8"/>
        <v>45778</v>
      </c>
      <c r="C127" s="5">
        <f t="shared" si="9"/>
        <v>4.1999999999999996E-2</v>
      </c>
      <c r="D127" s="42">
        <f t="shared" si="10"/>
        <v>3480.5</v>
      </c>
      <c r="E127" s="27"/>
      <c r="F127" s="38">
        <f t="shared" si="11"/>
        <v>848.71</v>
      </c>
      <c r="G127" s="38">
        <f t="shared" si="12"/>
        <v>2631.79</v>
      </c>
      <c r="H127" s="38">
        <f t="shared" si="13"/>
        <v>239856.43000000005</v>
      </c>
      <c r="I127" s="39">
        <f>IF(A127="","",SUM(F$27:F127))</f>
        <v>98717.329999999973</v>
      </c>
      <c r="J127" s="39">
        <f>IF(A127="","",SUM(G$27:G127))</f>
        <v>240143.56999999995</v>
      </c>
      <c r="K127" s="28"/>
    </row>
    <row r="128" spans="1:11" x14ac:dyDescent="0.2">
      <c r="A128" s="37">
        <f t="shared" si="7"/>
        <v>102</v>
      </c>
      <c r="B128" s="2">
        <f t="shared" si="8"/>
        <v>45809</v>
      </c>
      <c r="C128" s="5">
        <f t="shared" si="9"/>
        <v>4.1999999999999996E-2</v>
      </c>
      <c r="D128" s="42">
        <f t="shared" si="10"/>
        <v>3480.5</v>
      </c>
      <c r="E128" s="27"/>
      <c r="F128" s="38">
        <f t="shared" si="11"/>
        <v>839.5</v>
      </c>
      <c r="G128" s="38">
        <f t="shared" si="12"/>
        <v>2641</v>
      </c>
      <c r="H128" s="38">
        <f t="shared" si="13"/>
        <v>237215.43000000005</v>
      </c>
      <c r="I128" s="39">
        <f>IF(A128="","",SUM(F$27:F128))</f>
        <v>99556.829999999973</v>
      </c>
      <c r="J128" s="39">
        <f>IF(A128="","",SUM(G$27:G128))</f>
        <v>242784.56999999995</v>
      </c>
      <c r="K128" s="28"/>
    </row>
    <row r="129" spans="1:11" x14ac:dyDescent="0.2">
      <c r="A129" s="37">
        <f t="shared" si="7"/>
        <v>103</v>
      </c>
      <c r="B129" s="2">
        <f t="shared" si="8"/>
        <v>45839</v>
      </c>
      <c r="C129" s="5">
        <f t="shared" si="9"/>
        <v>4.1999999999999996E-2</v>
      </c>
      <c r="D129" s="42">
        <f t="shared" si="10"/>
        <v>3480.5</v>
      </c>
      <c r="E129" s="27"/>
      <c r="F129" s="38">
        <f t="shared" si="11"/>
        <v>830.25</v>
      </c>
      <c r="G129" s="38">
        <f t="shared" si="12"/>
        <v>2650.25</v>
      </c>
      <c r="H129" s="38">
        <f t="shared" si="13"/>
        <v>234565.18000000005</v>
      </c>
      <c r="I129" s="39">
        <f>IF(A129="","",SUM(F$27:F129))</f>
        <v>100387.07999999997</v>
      </c>
      <c r="J129" s="39">
        <f>IF(A129="","",SUM(G$27:G129))</f>
        <v>245434.81999999995</v>
      </c>
      <c r="K129" s="28"/>
    </row>
    <row r="130" spans="1:11" x14ac:dyDescent="0.2">
      <c r="A130" s="37">
        <f t="shared" si="7"/>
        <v>104</v>
      </c>
      <c r="B130" s="2">
        <f t="shared" si="8"/>
        <v>45870</v>
      </c>
      <c r="C130" s="5">
        <f t="shared" si="9"/>
        <v>4.1999999999999996E-2</v>
      </c>
      <c r="D130" s="42">
        <f t="shared" si="10"/>
        <v>3480.5</v>
      </c>
      <c r="E130" s="27"/>
      <c r="F130" s="38">
        <f t="shared" si="11"/>
        <v>820.98</v>
      </c>
      <c r="G130" s="38">
        <f t="shared" si="12"/>
        <v>2659.52</v>
      </c>
      <c r="H130" s="38">
        <f t="shared" si="13"/>
        <v>231905.66000000006</v>
      </c>
      <c r="I130" s="39">
        <f>IF(A130="","",SUM(F$27:F130))</f>
        <v>101208.05999999997</v>
      </c>
      <c r="J130" s="39">
        <f>IF(A130="","",SUM(G$27:G130))</f>
        <v>248094.33999999994</v>
      </c>
      <c r="K130" s="28"/>
    </row>
    <row r="131" spans="1:11" x14ac:dyDescent="0.2">
      <c r="A131" s="37">
        <f t="shared" si="7"/>
        <v>105</v>
      </c>
      <c r="B131" s="2">
        <f t="shared" si="8"/>
        <v>45901</v>
      </c>
      <c r="C131" s="5">
        <f t="shared" si="9"/>
        <v>4.1999999999999996E-2</v>
      </c>
      <c r="D131" s="42">
        <f t="shared" si="10"/>
        <v>3480.5</v>
      </c>
      <c r="E131" s="27"/>
      <c r="F131" s="38">
        <f t="shared" si="11"/>
        <v>811.67</v>
      </c>
      <c r="G131" s="38">
        <f t="shared" si="12"/>
        <v>2668.83</v>
      </c>
      <c r="H131" s="38">
        <f t="shared" si="13"/>
        <v>229236.83000000007</v>
      </c>
      <c r="I131" s="39">
        <f>IF(A131="","",SUM(F$27:F131))</f>
        <v>102019.72999999997</v>
      </c>
      <c r="J131" s="39">
        <f>IF(A131="","",SUM(G$27:G131))</f>
        <v>250763.16999999993</v>
      </c>
      <c r="K131" s="28"/>
    </row>
    <row r="132" spans="1:11" x14ac:dyDescent="0.2">
      <c r="A132" s="37">
        <f t="shared" si="7"/>
        <v>106</v>
      </c>
      <c r="B132" s="2">
        <f t="shared" si="8"/>
        <v>45931</v>
      </c>
      <c r="C132" s="5">
        <f t="shared" si="9"/>
        <v>4.1999999999999996E-2</v>
      </c>
      <c r="D132" s="42">
        <f t="shared" si="10"/>
        <v>3480.5</v>
      </c>
      <c r="E132" s="27"/>
      <c r="F132" s="38">
        <f t="shared" si="11"/>
        <v>802.33</v>
      </c>
      <c r="G132" s="38">
        <f t="shared" si="12"/>
        <v>2678.17</v>
      </c>
      <c r="H132" s="38">
        <f t="shared" si="13"/>
        <v>226558.66000000006</v>
      </c>
      <c r="I132" s="39">
        <f>IF(A132="","",SUM(F$27:F132))</f>
        <v>102822.05999999997</v>
      </c>
      <c r="J132" s="39">
        <f>IF(A132="","",SUM(G$27:G132))</f>
        <v>253441.33999999994</v>
      </c>
      <c r="K132" s="28"/>
    </row>
    <row r="133" spans="1:11" x14ac:dyDescent="0.2">
      <c r="A133" s="37">
        <f t="shared" si="7"/>
        <v>107</v>
      </c>
      <c r="B133" s="2">
        <f t="shared" si="8"/>
        <v>45962</v>
      </c>
      <c r="C133" s="5">
        <f t="shared" si="9"/>
        <v>4.1999999999999996E-2</v>
      </c>
      <c r="D133" s="42">
        <f t="shared" si="10"/>
        <v>3480.5</v>
      </c>
      <c r="E133" s="27"/>
      <c r="F133" s="38">
        <f t="shared" si="11"/>
        <v>792.96</v>
      </c>
      <c r="G133" s="38">
        <f t="shared" si="12"/>
        <v>2687.54</v>
      </c>
      <c r="H133" s="38">
        <f t="shared" si="13"/>
        <v>223871.12000000005</v>
      </c>
      <c r="I133" s="39">
        <f>IF(A133="","",SUM(F$27:F133))</f>
        <v>103615.01999999997</v>
      </c>
      <c r="J133" s="39">
        <f>IF(A133="","",SUM(G$27:G133))</f>
        <v>256128.87999999995</v>
      </c>
      <c r="K133" s="28"/>
    </row>
    <row r="134" spans="1:11" x14ac:dyDescent="0.2">
      <c r="A134" s="37">
        <f t="shared" si="7"/>
        <v>108</v>
      </c>
      <c r="B134" s="2">
        <f t="shared" si="8"/>
        <v>45992</v>
      </c>
      <c r="C134" s="5">
        <f t="shared" si="9"/>
        <v>4.1999999999999996E-2</v>
      </c>
      <c r="D134" s="42">
        <f t="shared" si="10"/>
        <v>3480.5</v>
      </c>
      <c r="E134" s="27"/>
      <c r="F134" s="38">
        <f t="shared" si="11"/>
        <v>783.55</v>
      </c>
      <c r="G134" s="38">
        <f t="shared" si="12"/>
        <v>2696.95</v>
      </c>
      <c r="H134" s="38">
        <f t="shared" si="13"/>
        <v>221174.17000000004</v>
      </c>
      <c r="I134" s="39">
        <f>IF(A134="","",SUM(F$27:F134))</f>
        <v>104398.56999999998</v>
      </c>
      <c r="J134" s="39">
        <f>IF(A134="","",SUM(G$27:G134))</f>
        <v>258825.82999999996</v>
      </c>
      <c r="K134" s="28"/>
    </row>
    <row r="135" spans="1:11" x14ac:dyDescent="0.2">
      <c r="A135" s="37">
        <f t="shared" si="7"/>
        <v>109</v>
      </c>
      <c r="B135" s="2">
        <f t="shared" si="8"/>
        <v>46023</v>
      </c>
      <c r="C135" s="5">
        <f t="shared" si="9"/>
        <v>4.4999999999999998E-2</v>
      </c>
      <c r="D135" s="42">
        <f t="shared" si="10"/>
        <v>3510.93</v>
      </c>
      <c r="E135" s="27"/>
      <c r="F135" s="38">
        <f t="shared" si="11"/>
        <v>829.4</v>
      </c>
      <c r="G135" s="38">
        <f t="shared" si="12"/>
        <v>2681.5299999999997</v>
      </c>
      <c r="H135" s="38">
        <f t="shared" si="13"/>
        <v>218492.64000000004</v>
      </c>
      <c r="I135" s="39">
        <f>IF(A135="","",SUM(F$27:F135))</f>
        <v>105227.96999999997</v>
      </c>
      <c r="J135" s="39">
        <f>IF(A135="","",SUM(G$27:G135))</f>
        <v>261507.35999999996</v>
      </c>
      <c r="K135" s="28"/>
    </row>
    <row r="136" spans="1:11" x14ac:dyDescent="0.2">
      <c r="A136" s="37">
        <f t="shared" si="7"/>
        <v>110</v>
      </c>
      <c r="B136" s="2">
        <f t="shared" si="8"/>
        <v>46054</v>
      </c>
      <c r="C136" s="5">
        <f t="shared" si="9"/>
        <v>4.4999999999999998E-2</v>
      </c>
      <c r="D136" s="42">
        <f t="shared" si="10"/>
        <v>3510.93</v>
      </c>
      <c r="E136" s="27"/>
      <c r="F136" s="38">
        <f t="shared" si="11"/>
        <v>819.35</v>
      </c>
      <c r="G136" s="38">
        <f t="shared" si="12"/>
        <v>2691.58</v>
      </c>
      <c r="H136" s="38">
        <f t="shared" si="13"/>
        <v>215801.06000000006</v>
      </c>
      <c r="I136" s="39">
        <f>IF(A136="","",SUM(F$27:F136))</f>
        <v>106047.31999999998</v>
      </c>
      <c r="J136" s="39">
        <f>IF(A136="","",SUM(G$27:G136))</f>
        <v>264198.93999999994</v>
      </c>
      <c r="K136" s="28"/>
    </row>
    <row r="137" spans="1:11" x14ac:dyDescent="0.2">
      <c r="A137" s="37">
        <f t="shared" si="7"/>
        <v>111</v>
      </c>
      <c r="B137" s="2">
        <f t="shared" si="8"/>
        <v>46082</v>
      </c>
      <c r="C137" s="5">
        <f t="shared" si="9"/>
        <v>4.4999999999999998E-2</v>
      </c>
      <c r="D137" s="42">
        <f t="shared" si="10"/>
        <v>3510.93</v>
      </c>
      <c r="E137" s="27"/>
      <c r="F137" s="38">
        <f t="shared" si="11"/>
        <v>809.25</v>
      </c>
      <c r="G137" s="38">
        <f t="shared" si="12"/>
        <v>2701.68</v>
      </c>
      <c r="H137" s="38">
        <f t="shared" si="13"/>
        <v>213099.38000000006</v>
      </c>
      <c r="I137" s="39">
        <f>IF(A137="","",SUM(F$27:F137))</f>
        <v>106856.56999999998</v>
      </c>
      <c r="J137" s="39">
        <f>IF(A137="","",SUM(G$27:G137))</f>
        <v>266900.61999999994</v>
      </c>
      <c r="K137" s="28"/>
    </row>
    <row r="138" spans="1:11" x14ac:dyDescent="0.2">
      <c r="A138" s="37">
        <f t="shared" si="7"/>
        <v>112</v>
      </c>
      <c r="B138" s="2">
        <f t="shared" si="8"/>
        <v>46113</v>
      </c>
      <c r="C138" s="5">
        <f t="shared" si="9"/>
        <v>4.4999999999999998E-2</v>
      </c>
      <c r="D138" s="42">
        <f t="shared" si="10"/>
        <v>3510.93</v>
      </c>
      <c r="E138" s="27"/>
      <c r="F138" s="38">
        <f t="shared" si="11"/>
        <v>799.12</v>
      </c>
      <c r="G138" s="38">
        <f t="shared" si="12"/>
        <v>2711.81</v>
      </c>
      <c r="H138" s="38">
        <f t="shared" si="13"/>
        <v>210387.57000000007</v>
      </c>
      <c r="I138" s="39">
        <f>IF(A138="","",SUM(F$27:F138))</f>
        <v>107655.68999999997</v>
      </c>
      <c r="J138" s="39">
        <f>IF(A138="","",SUM(G$27:G138))</f>
        <v>269612.42999999993</v>
      </c>
      <c r="K138" s="28"/>
    </row>
    <row r="139" spans="1:11" x14ac:dyDescent="0.2">
      <c r="A139" s="37">
        <f t="shared" si="7"/>
        <v>113</v>
      </c>
      <c r="B139" s="2">
        <f t="shared" si="8"/>
        <v>46143</v>
      </c>
      <c r="C139" s="5">
        <f t="shared" si="9"/>
        <v>4.4999999999999998E-2</v>
      </c>
      <c r="D139" s="42">
        <f t="shared" si="10"/>
        <v>3510.93</v>
      </c>
      <c r="E139" s="27"/>
      <c r="F139" s="38">
        <f t="shared" si="11"/>
        <v>788.95</v>
      </c>
      <c r="G139" s="38">
        <f t="shared" si="12"/>
        <v>2721.9799999999996</v>
      </c>
      <c r="H139" s="38">
        <f t="shared" si="13"/>
        <v>207665.59000000005</v>
      </c>
      <c r="I139" s="39">
        <f>IF(A139="","",SUM(F$27:F139))</f>
        <v>108444.63999999997</v>
      </c>
      <c r="J139" s="39">
        <f>IF(A139="","",SUM(G$27:G139))</f>
        <v>272334.40999999992</v>
      </c>
      <c r="K139" s="28"/>
    </row>
    <row r="140" spans="1:11" x14ac:dyDescent="0.2">
      <c r="A140" s="37">
        <f t="shared" si="7"/>
        <v>114</v>
      </c>
      <c r="B140" s="2">
        <f t="shared" si="8"/>
        <v>46174</v>
      </c>
      <c r="C140" s="5">
        <f t="shared" si="9"/>
        <v>4.4999999999999998E-2</v>
      </c>
      <c r="D140" s="42">
        <f t="shared" si="10"/>
        <v>3510.93</v>
      </c>
      <c r="E140" s="27"/>
      <c r="F140" s="38">
        <f t="shared" si="11"/>
        <v>778.75</v>
      </c>
      <c r="G140" s="38">
        <f t="shared" si="12"/>
        <v>2732.18</v>
      </c>
      <c r="H140" s="38">
        <f t="shared" si="13"/>
        <v>204933.41000000006</v>
      </c>
      <c r="I140" s="39">
        <f>IF(A140="","",SUM(F$27:F140))</f>
        <v>109223.38999999997</v>
      </c>
      <c r="J140" s="39">
        <f>IF(A140="","",SUM(G$27:G140))</f>
        <v>275066.58999999991</v>
      </c>
      <c r="K140" s="28"/>
    </row>
    <row r="141" spans="1:11" x14ac:dyDescent="0.2">
      <c r="A141" s="37">
        <f t="shared" si="7"/>
        <v>115</v>
      </c>
      <c r="B141" s="2">
        <f t="shared" si="8"/>
        <v>46204</v>
      </c>
      <c r="C141" s="5">
        <f t="shared" si="9"/>
        <v>4.4999999999999998E-2</v>
      </c>
      <c r="D141" s="42">
        <f t="shared" si="10"/>
        <v>3510.93</v>
      </c>
      <c r="E141" s="27"/>
      <c r="F141" s="38">
        <f t="shared" si="11"/>
        <v>768.5</v>
      </c>
      <c r="G141" s="38">
        <f t="shared" si="12"/>
        <v>2742.43</v>
      </c>
      <c r="H141" s="38">
        <f t="shared" si="13"/>
        <v>202190.98000000007</v>
      </c>
      <c r="I141" s="39">
        <f>IF(A141="","",SUM(F$27:F141))</f>
        <v>109991.88999999997</v>
      </c>
      <c r="J141" s="39">
        <f>IF(A141="","",SUM(G$27:G141))</f>
        <v>277809.0199999999</v>
      </c>
      <c r="K141" s="28"/>
    </row>
    <row r="142" spans="1:11" x14ac:dyDescent="0.2">
      <c r="A142" s="37">
        <f t="shared" si="7"/>
        <v>116</v>
      </c>
      <c r="B142" s="2">
        <f t="shared" si="8"/>
        <v>46235</v>
      </c>
      <c r="C142" s="5">
        <f t="shared" si="9"/>
        <v>4.4999999999999998E-2</v>
      </c>
      <c r="D142" s="42">
        <f t="shared" si="10"/>
        <v>3510.93</v>
      </c>
      <c r="E142" s="27"/>
      <c r="F142" s="38">
        <f t="shared" si="11"/>
        <v>758.22</v>
      </c>
      <c r="G142" s="38">
        <f t="shared" si="12"/>
        <v>2752.71</v>
      </c>
      <c r="H142" s="38">
        <f t="shared" si="13"/>
        <v>199438.27000000008</v>
      </c>
      <c r="I142" s="39">
        <f>IF(A142="","",SUM(F$27:F142))</f>
        <v>110750.10999999997</v>
      </c>
      <c r="J142" s="39">
        <f>IF(A142="","",SUM(G$27:G142))</f>
        <v>280561.72999999992</v>
      </c>
      <c r="K142" s="28"/>
    </row>
    <row r="143" spans="1:11" x14ac:dyDescent="0.2">
      <c r="A143" s="37">
        <f t="shared" si="7"/>
        <v>117</v>
      </c>
      <c r="B143" s="2">
        <f t="shared" si="8"/>
        <v>46266</v>
      </c>
      <c r="C143" s="5">
        <f t="shared" si="9"/>
        <v>4.4999999999999998E-2</v>
      </c>
      <c r="D143" s="42">
        <f t="shared" si="10"/>
        <v>3510.93</v>
      </c>
      <c r="E143" s="27"/>
      <c r="F143" s="38">
        <f t="shared" si="11"/>
        <v>747.89</v>
      </c>
      <c r="G143" s="38">
        <f t="shared" si="12"/>
        <v>2763.04</v>
      </c>
      <c r="H143" s="38">
        <f t="shared" si="13"/>
        <v>196675.23000000007</v>
      </c>
      <c r="I143" s="39">
        <f>IF(A143="","",SUM(F$27:F143))</f>
        <v>111497.99999999997</v>
      </c>
      <c r="J143" s="39">
        <f>IF(A143="","",SUM(G$27:G143))</f>
        <v>283324.7699999999</v>
      </c>
      <c r="K143" s="28"/>
    </row>
    <row r="144" spans="1:11" x14ac:dyDescent="0.2">
      <c r="A144" s="37">
        <f t="shared" si="7"/>
        <v>118</v>
      </c>
      <c r="B144" s="2">
        <f t="shared" si="8"/>
        <v>46296</v>
      </c>
      <c r="C144" s="5">
        <f t="shared" si="9"/>
        <v>4.4999999999999998E-2</v>
      </c>
      <c r="D144" s="42">
        <f t="shared" si="10"/>
        <v>3510.93</v>
      </c>
      <c r="E144" s="27"/>
      <c r="F144" s="38">
        <f t="shared" si="11"/>
        <v>737.53</v>
      </c>
      <c r="G144" s="38">
        <f t="shared" si="12"/>
        <v>2773.3999999999996</v>
      </c>
      <c r="H144" s="38">
        <f t="shared" si="13"/>
        <v>193901.83000000007</v>
      </c>
      <c r="I144" s="39">
        <f>IF(A144="","",SUM(F$27:F144))</f>
        <v>112235.52999999997</v>
      </c>
      <c r="J144" s="39">
        <f>IF(A144="","",SUM(G$27:G144))</f>
        <v>286098.16999999993</v>
      </c>
      <c r="K144" s="28"/>
    </row>
    <row r="145" spans="1:11" x14ac:dyDescent="0.2">
      <c r="A145" s="37">
        <f t="shared" si="7"/>
        <v>119</v>
      </c>
      <c r="B145" s="2">
        <f t="shared" si="8"/>
        <v>46327</v>
      </c>
      <c r="C145" s="5">
        <f t="shared" si="9"/>
        <v>4.4999999999999998E-2</v>
      </c>
      <c r="D145" s="42">
        <f t="shared" si="10"/>
        <v>3510.93</v>
      </c>
      <c r="E145" s="27"/>
      <c r="F145" s="38">
        <f t="shared" si="11"/>
        <v>727.13</v>
      </c>
      <c r="G145" s="38">
        <f t="shared" si="12"/>
        <v>2783.7999999999997</v>
      </c>
      <c r="H145" s="38">
        <f t="shared" si="13"/>
        <v>191118.03000000009</v>
      </c>
      <c r="I145" s="39">
        <f>IF(A145="","",SUM(F$27:F145))</f>
        <v>112962.65999999997</v>
      </c>
      <c r="J145" s="39">
        <f>IF(A145="","",SUM(G$27:G145))</f>
        <v>288881.96999999991</v>
      </c>
      <c r="K145" s="28"/>
    </row>
    <row r="146" spans="1:11" x14ac:dyDescent="0.2">
      <c r="A146" s="37">
        <f t="shared" si="7"/>
        <v>120</v>
      </c>
      <c r="B146" s="2">
        <f t="shared" si="8"/>
        <v>46357</v>
      </c>
      <c r="C146" s="5">
        <f t="shared" si="9"/>
        <v>4.4999999999999998E-2</v>
      </c>
      <c r="D146" s="42">
        <f t="shared" si="10"/>
        <v>3510.93</v>
      </c>
      <c r="E146" s="27"/>
      <c r="F146" s="38">
        <f t="shared" si="11"/>
        <v>716.69</v>
      </c>
      <c r="G146" s="38">
        <f t="shared" si="12"/>
        <v>2794.24</v>
      </c>
      <c r="H146" s="38">
        <f t="shared" si="13"/>
        <v>188323.7900000001</v>
      </c>
      <c r="I146" s="39">
        <f>IF(A146="","",SUM(F$27:F146))</f>
        <v>113679.34999999998</v>
      </c>
      <c r="J146" s="39">
        <f>IF(A146="","",SUM(G$27:G146))</f>
        <v>291676.2099999999</v>
      </c>
      <c r="K146" s="28"/>
    </row>
    <row r="147" spans="1:11" x14ac:dyDescent="0.2">
      <c r="A147" s="37">
        <f t="shared" si="7"/>
        <v>121</v>
      </c>
      <c r="B147" s="2">
        <f t="shared" si="8"/>
        <v>46388</v>
      </c>
      <c r="C147" s="5">
        <f t="shared" si="9"/>
        <v>4.8000000000000001E-2</v>
      </c>
      <c r="D147" s="42">
        <f t="shared" si="10"/>
        <v>3536.67</v>
      </c>
      <c r="E147" s="27"/>
      <c r="F147" s="38">
        <f t="shared" si="11"/>
        <v>753.3</v>
      </c>
      <c r="G147" s="38">
        <f t="shared" si="12"/>
        <v>2783.37</v>
      </c>
      <c r="H147" s="38">
        <f t="shared" si="13"/>
        <v>185540.4200000001</v>
      </c>
      <c r="I147" s="39">
        <f>IF(A147="","",SUM(F$27:F147))</f>
        <v>114432.64999999998</v>
      </c>
      <c r="J147" s="39">
        <f>IF(A147="","",SUM(G$27:G147))</f>
        <v>294459.5799999999</v>
      </c>
      <c r="K147" s="28"/>
    </row>
    <row r="148" spans="1:11" x14ac:dyDescent="0.2">
      <c r="A148" s="37">
        <f t="shared" si="7"/>
        <v>122</v>
      </c>
      <c r="B148" s="2">
        <f t="shared" si="8"/>
        <v>46419</v>
      </c>
      <c r="C148" s="5">
        <f t="shared" si="9"/>
        <v>4.8000000000000001E-2</v>
      </c>
      <c r="D148" s="42">
        <f t="shared" si="10"/>
        <v>3536.67</v>
      </c>
      <c r="E148" s="27"/>
      <c r="F148" s="38">
        <f t="shared" si="11"/>
        <v>742.16</v>
      </c>
      <c r="G148" s="38">
        <f t="shared" si="12"/>
        <v>2794.51</v>
      </c>
      <c r="H148" s="38">
        <f t="shared" si="13"/>
        <v>182745.91000000009</v>
      </c>
      <c r="I148" s="39">
        <f>IF(A148="","",SUM(F$27:F148))</f>
        <v>115174.80999999998</v>
      </c>
      <c r="J148" s="39">
        <f>IF(A148="","",SUM(G$27:G148))</f>
        <v>297254.08999999991</v>
      </c>
      <c r="K148" s="28"/>
    </row>
    <row r="149" spans="1:11" x14ac:dyDescent="0.2">
      <c r="A149" s="37">
        <f t="shared" si="7"/>
        <v>123</v>
      </c>
      <c r="B149" s="2">
        <f t="shared" si="8"/>
        <v>46447</v>
      </c>
      <c r="C149" s="5">
        <f t="shared" si="9"/>
        <v>4.8000000000000001E-2</v>
      </c>
      <c r="D149" s="42">
        <f t="shared" si="10"/>
        <v>3536.67</v>
      </c>
      <c r="E149" s="27"/>
      <c r="F149" s="38">
        <f t="shared" si="11"/>
        <v>730.98</v>
      </c>
      <c r="G149" s="38">
        <f t="shared" si="12"/>
        <v>2805.69</v>
      </c>
      <c r="H149" s="38">
        <f t="shared" si="13"/>
        <v>179940.22000000009</v>
      </c>
      <c r="I149" s="39">
        <f>IF(A149="","",SUM(F$27:F149))</f>
        <v>115905.78999999998</v>
      </c>
      <c r="J149" s="39">
        <f>IF(A149="","",SUM(G$27:G149))</f>
        <v>300059.77999999991</v>
      </c>
      <c r="K149" s="28"/>
    </row>
    <row r="150" spans="1:11" x14ac:dyDescent="0.2">
      <c r="A150" s="37">
        <f t="shared" si="7"/>
        <v>124</v>
      </c>
      <c r="B150" s="2">
        <f t="shared" si="8"/>
        <v>46478</v>
      </c>
      <c r="C150" s="5">
        <f t="shared" si="9"/>
        <v>4.8000000000000001E-2</v>
      </c>
      <c r="D150" s="42">
        <f t="shared" si="10"/>
        <v>3536.67</v>
      </c>
      <c r="E150" s="27"/>
      <c r="F150" s="38">
        <f t="shared" si="11"/>
        <v>719.76</v>
      </c>
      <c r="G150" s="38">
        <f t="shared" si="12"/>
        <v>2816.91</v>
      </c>
      <c r="H150" s="38">
        <f t="shared" si="13"/>
        <v>177123.31000000008</v>
      </c>
      <c r="I150" s="39">
        <f>IF(A150="","",SUM(F$27:F150))</f>
        <v>116625.54999999997</v>
      </c>
      <c r="J150" s="39">
        <f>IF(A150="","",SUM(G$27:G150))</f>
        <v>302876.68999999989</v>
      </c>
      <c r="K150" s="28"/>
    </row>
    <row r="151" spans="1:11" x14ac:dyDescent="0.2">
      <c r="A151" s="37">
        <f t="shared" si="7"/>
        <v>125</v>
      </c>
      <c r="B151" s="2">
        <f t="shared" si="8"/>
        <v>46508</v>
      </c>
      <c r="C151" s="5">
        <f t="shared" si="9"/>
        <v>4.8000000000000001E-2</v>
      </c>
      <c r="D151" s="42">
        <f t="shared" si="10"/>
        <v>3536.67</v>
      </c>
      <c r="E151" s="27"/>
      <c r="F151" s="38">
        <f t="shared" si="11"/>
        <v>708.49</v>
      </c>
      <c r="G151" s="38">
        <f t="shared" si="12"/>
        <v>2828.1800000000003</v>
      </c>
      <c r="H151" s="38">
        <f t="shared" si="13"/>
        <v>174295.13000000009</v>
      </c>
      <c r="I151" s="39">
        <f>IF(A151="","",SUM(F$27:F151))</f>
        <v>117334.03999999998</v>
      </c>
      <c r="J151" s="39">
        <f>IF(A151="","",SUM(G$27:G151))</f>
        <v>305704.86999999988</v>
      </c>
      <c r="K151" s="28"/>
    </row>
    <row r="152" spans="1:11" x14ac:dyDescent="0.2">
      <c r="A152" s="37">
        <f t="shared" si="7"/>
        <v>126</v>
      </c>
      <c r="B152" s="2">
        <f t="shared" si="8"/>
        <v>46539</v>
      </c>
      <c r="C152" s="5">
        <f t="shared" si="9"/>
        <v>4.8000000000000001E-2</v>
      </c>
      <c r="D152" s="42">
        <f t="shared" si="10"/>
        <v>3536.67</v>
      </c>
      <c r="E152" s="27"/>
      <c r="F152" s="38">
        <f t="shared" si="11"/>
        <v>697.18</v>
      </c>
      <c r="G152" s="38">
        <f t="shared" si="12"/>
        <v>2839.4900000000002</v>
      </c>
      <c r="H152" s="38">
        <f t="shared" si="13"/>
        <v>171455.6400000001</v>
      </c>
      <c r="I152" s="39">
        <f>IF(A152="","",SUM(F$27:F152))</f>
        <v>118031.21999999997</v>
      </c>
      <c r="J152" s="39">
        <f>IF(A152="","",SUM(G$27:G152))</f>
        <v>308544.35999999987</v>
      </c>
      <c r="K152" s="28"/>
    </row>
    <row r="153" spans="1:11" x14ac:dyDescent="0.2">
      <c r="A153" s="37">
        <f t="shared" si="7"/>
        <v>127</v>
      </c>
      <c r="B153" s="2">
        <f t="shared" si="8"/>
        <v>46569</v>
      </c>
      <c r="C153" s="5">
        <f t="shared" si="9"/>
        <v>4.8000000000000001E-2</v>
      </c>
      <c r="D153" s="42">
        <f t="shared" si="10"/>
        <v>3536.67</v>
      </c>
      <c r="E153" s="27"/>
      <c r="F153" s="38">
        <f t="shared" si="11"/>
        <v>685.82</v>
      </c>
      <c r="G153" s="38">
        <f t="shared" si="12"/>
        <v>2850.85</v>
      </c>
      <c r="H153" s="38">
        <f t="shared" si="13"/>
        <v>168604.7900000001</v>
      </c>
      <c r="I153" s="39">
        <f>IF(A153="","",SUM(F$27:F153))</f>
        <v>118717.03999999998</v>
      </c>
      <c r="J153" s="39">
        <f>IF(A153="","",SUM(G$27:G153))</f>
        <v>311395.20999999985</v>
      </c>
      <c r="K153" s="28"/>
    </row>
    <row r="154" spans="1:11" x14ac:dyDescent="0.2">
      <c r="A154" s="37">
        <f t="shared" si="7"/>
        <v>128</v>
      </c>
      <c r="B154" s="2">
        <f t="shared" si="8"/>
        <v>46600</v>
      </c>
      <c r="C154" s="5">
        <f t="shared" si="9"/>
        <v>4.8000000000000001E-2</v>
      </c>
      <c r="D154" s="42">
        <f t="shared" si="10"/>
        <v>3536.67</v>
      </c>
      <c r="E154" s="27"/>
      <c r="F154" s="38">
        <f t="shared" si="11"/>
        <v>674.42</v>
      </c>
      <c r="G154" s="38">
        <f t="shared" si="12"/>
        <v>2862.25</v>
      </c>
      <c r="H154" s="38">
        <f t="shared" si="13"/>
        <v>165742.5400000001</v>
      </c>
      <c r="I154" s="39">
        <f>IF(A154="","",SUM(F$27:F154))</f>
        <v>119391.45999999998</v>
      </c>
      <c r="J154" s="39">
        <f>IF(A154="","",SUM(G$27:G154))</f>
        <v>314257.45999999985</v>
      </c>
      <c r="K154" s="28"/>
    </row>
    <row r="155" spans="1:11" x14ac:dyDescent="0.2">
      <c r="A155" s="37">
        <f t="shared" ref="A155:A218" si="14">IF(A154&gt;=nper,"",A154+1)</f>
        <v>129</v>
      </c>
      <c r="B155" s="2">
        <f t="shared" ref="B155:B218" si="15">IF(A155="","",DATE(YEAR(fpdate),MONTH(fpdate)+(A155-1),DAY(fpdate)))</f>
        <v>46631</v>
      </c>
      <c r="C155" s="5">
        <f t="shared" ref="C155:C218" si="16">IF(A155="","",IF(A155&lt;$D$12*12,$D$5,MIN($D$15,$D$5+$D$14*ROUNDUP((A155-$D$12*12)/$D$13,0))))</f>
        <v>4.8000000000000001E-2</v>
      </c>
      <c r="D155" s="42">
        <f t="shared" ref="D155:D218" si="17">IF(A155="","",MIN(ROUND(IF(C155=$D$5,$D$8,IF(C155=C154,D154,-PMT(C155/12,nper-A155+1,H154))),2),H154+ROUND(C155/12*H154,2)))</f>
        <v>3536.67</v>
      </c>
      <c r="E155" s="27"/>
      <c r="F155" s="38">
        <f t="shared" ref="F155:F218" si="18">IF(A155="","",ROUND(C155/12*H154,2))</f>
        <v>662.97</v>
      </c>
      <c r="G155" s="38">
        <f t="shared" ref="G155:G218" si="19">IF(A155="","",D155-F155+E155)</f>
        <v>2873.7</v>
      </c>
      <c r="H155" s="38">
        <f t="shared" ref="H155:H218" si="20">IF(A155="","",H154-G155)</f>
        <v>162868.84000000008</v>
      </c>
      <c r="I155" s="39">
        <f>IF(A155="","",SUM(F$27:F155))</f>
        <v>120054.42999999998</v>
      </c>
      <c r="J155" s="39">
        <f>IF(A155="","",SUM(G$27:G155))</f>
        <v>317131.15999999986</v>
      </c>
      <c r="K155" s="28"/>
    </row>
    <row r="156" spans="1:11" x14ac:dyDescent="0.2">
      <c r="A156" s="37">
        <f t="shared" si="14"/>
        <v>130</v>
      </c>
      <c r="B156" s="2">
        <f t="shared" si="15"/>
        <v>46661</v>
      </c>
      <c r="C156" s="5">
        <f t="shared" si="16"/>
        <v>4.8000000000000001E-2</v>
      </c>
      <c r="D156" s="42">
        <f t="shared" si="17"/>
        <v>3536.67</v>
      </c>
      <c r="E156" s="27"/>
      <c r="F156" s="38">
        <f t="shared" si="18"/>
        <v>651.48</v>
      </c>
      <c r="G156" s="38">
        <f t="shared" si="19"/>
        <v>2885.19</v>
      </c>
      <c r="H156" s="38">
        <f t="shared" si="20"/>
        <v>159983.65000000008</v>
      </c>
      <c r="I156" s="39">
        <f>IF(A156="","",SUM(F$27:F156))</f>
        <v>120705.90999999997</v>
      </c>
      <c r="J156" s="39">
        <f>IF(A156="","",SUM(G$27:G156))</f>
        <v>320016.34999999986</v>
      </c>
      <c r="K156" s="28"/>
    </row>
    <row r="157" spans="1:11" x14ac:dyDescent="0.2">
      <c r="A157" s="37">
        <f t="shared" si="14"/>
        <v>131</v>
      </c>
      <c r="B157" s="2">
        <f t="shared" si="15"/>
        <v>46692</v>
      </c>
      <c r="C157" s="5">
        <f t="shared" si="16"/>
        <v>4.8000000000000001E-2</v>
      </c>
      <c r="D157" s="42">
        <f t="shared" si="17"/>
        <v>3536.67</v>
      </c>
      <c r="E157" s="27"/>
      <c r="F157" s="38">
        <f t="shared" si="18"/>
        <v>639.92999999999995</v>
      </c>
      <c r="G157" s="38">
        <f t="shared" si="19"/>
        <v>2896.7400000000002</v>
      </c>
      <c r="H157" s="38">
        <f t="shared" si="20"/>
        <v>157086.91000000009</v>
      </c>
      <c r="I157" s="39">
        <f>IF(A157="","",SUM(F$27:F157))</f>
        <v>121345.83999999997</v>
      </c>
      <c r="J157" s="39">
        <f>IF(A157="","",SUM(G$27:G157))</f>
        <v>322913.08999999985</v>
      </c>
      <c r="K157" s="28"/>
    </row>
    <row r="158" spans="1:11" x14ac:dyDescent="0.2">
      <c r="A158" s="37">
        <f t="shared" si="14"/>
        <v>132</v>
      </c>
      <c r="B158" s="2">
        <f t="shared" si="15"/>
        <v>46722</v>
      </c>
      <c r="C158" s="5">
        <f t="shared" si="16"/>
        <v>4.8000000000000001E-2</v>
      </c>
      <c r="D158" s="42">
        <f t="shared" si="17"/>
        <v>3536.67</v>
      </c>
      <c r="E158" s="27"/>
      <c r="F158" s="38">
        <f t="shared" si="18"/>
        <v>628.35</v>
      </c>
      <c r="G158" s="38">
        <f t="shared" si="19"/>
        <v>2908.32</v>
      </c>
      <c r="H158" s="38">
        <f t="shared" si="20"/>
        <v>154178.59000000008</v>
      </c>
      <c r="I158" s="39">
        <f>IF(A158="","",SUM(F$27:F158))</f>
        <v>121974.18999999997</v>
      </c>
      <c r="J158" s="39">
        <f>IF(A158="","",SUM(G$27:G158))</f>
        <v>325821.40999999986</v>
      </c>
      <c r="K158" s="28"/>
    </row>
    <row r="159" spans="1:11" x14ac:dyDescent="0.2">
      <c r="A159" s="37">
        <f t="shared" si="14"/>
        <v>133</v>
      </c>
      <c r="B159" s="2">
        <f t="shared" si="15"/>
        <v>46753</v>
      </c>
      <c r="C159" s="5">
        <f t="shared" si="16"/>
        <v>5.1000000000000004E-2</v>
      </c>
      <c r="D159" s="42">
        <f t="shared" si="17"/>
        <v>3557.61</v>
      </c>
      <c r="E159" s="27"/>
      <c r="F159" s="38">
        <f t="shared" si="18"/>
        <v>655.26</v>
      </c>
      <c r="G159" s="38">
        <f t="shared" si="19"/>
        <v>2902.3500000000004</v>
      </c>
      <c r="H159" s="38">
        <f t="shared" si="20"/>
        <v>151276.24000000008</v>
      </c>
      <c r="I159" s="39">
        <f>IF(A159="","",SUM(F$27:F159))</f>
        <v>122629.44999999997</v>
      </c>
      <c r="J159" s="39">
        <f>IF(A159="","",SUM(G$27:G159))</f>
        <v>328723.75999999983</v>
      </c>
      <c r="K159" s="28"/>
    </row>
    <row r="160" spans="1:11" x14ac:dyDescent="0.2">
      <c r="A160" s="37">
        <f t="shared" si="14"/>
        <v>134</v>
      </c>
      <c r="B160" s="2">
        <f t="shared" si="15"/>
        <v>46784</v>
      </c>
      <c r="C160" s="5">
        <f t="shared" si="16"/>
        <v>5.1000000000000004E-2</v>
      </c>
      <c r="D160" s="42">
        <f t="shared" si="17"/>
        <v>3557.61</v>
      </c>
      <c r="E160" s="27"/>
      <c r="F160" s="38">
        <f t="shared" si="18"/>
        <v>642.91999999999996</v>
      </c>
      <c r="G160" s="38">
        <f t="shared" si="19"/>
        <v>2914.69</v>
      </c>
      <c r="H160" s="38">
        <f t="shared" si="20"/>
        <v>148361.55000000008</v>
      </c>
      <c r="I160" s="39">
        <f>IF(A160="","",SUM(F$27:F160))</f>
        <v>123272.36999999997</v>
      </c>
      <c r="J160" s="39">
        <f>IF(A160="","",SUM(G$27:G160))</f>
        <v>331638.44999999984</v>
      </c>
      <c r="K160" s="28"/>
    </row>
    <row r="161" spans="1:11" x14ac:dyDescent="0.2">
      <c r="A161" s="37">
        <f t="shared" si="14"/>
        <v>135</v>
      </c>
      <c r="B161" s="2">
        <f t="shared" si="15"/>
        <v>46813</v>
      </c>
      <c r="C161" s="5">
        <f t="shared" si="16"/>
        <v>5.1000000000000004E-2</v>
      </c>
      <c r="D161" s="42">
        <f t="shared" si="17"/>
        <v>3557.61</v>
      </c>
      <c r="E161" s="27"/>
      <c r="F161" s="38">
        <f t="shared" si="18"/>
        <v>630.54</v>
      </c>
      <c r="G161" s="38">
        <f t="shared" si="19"/>
        <v>2927.07</v>
      </c>
      <c r="H161" s="38">
        <f t="shared" si="20"/>
        <v>145434.48000000007</v>
      </c>
      <c r="I161" s="39">
        <f>IF(A161="","",SUM(F$27:F161))</f>
        <v>123902.90999999996</v>
      </c>
      <c r="J161" s="39">
        <f>IF(A161="","",SUM(G$27:G161))</f>
        <v>334565.51999999984</v>
      </c>
      <c r="K161" s="28"/>
    </row>
    <row r="162" spans="1:11" x14ac:dyDescent="0.2">
      <c r="A162" s="37">
        <f t="shared" si="14"/>
        <v>136</v>
      </c>
      <c r="B162" s="2">
        <f t="shared" si="15"/>
        <v>46844</v>
      </c>
      <c r="C162" s="5">
        <f t="shared" si="16"/>
        <v>5.1000000000000004E-2</v>
      </c>
      <c r="D162" s="42">
        <f t="shared" si="17"/>
        <v>3557.61</v>
      </c>
      <c r="E162" s="27"/>
      <c r="F162" s="38">
        <f t="shared" si="18"/>
        <v>618.1</v>
      </c>
      <c r="G162" s="38">
        <f t="shared" si="19"/>
        <v>2939.51</v>
      </c>
      <c r="H162" s="38">
        <f t="shared" si="20"/>
        <v>142494.97000000006</v>
      </c>
      <c r="I162" s="39">
        <f>IF(A162="","",SUM(F$27:F162))</f>
        <v>124521.00999999997</v>
      </c>
      <c r="J162" s="39">
        <f>IF(A162="","",SUM(G$27:G162))</f>
        <v>337505.02999999985</v>
      </c>
      <c r="K162" s="28"/>
    </row>
    <row r="163" spans="1:11" x14ac:dyDescent="0.2">
      <c r="A163" s="37">
        <f t="shared" si="14"/>
        <v>137</v>
      </c>
      <c r="B163" s="2">
        <f t="shared" si="15"/>
        <v>46874</v>
      </c>
      <c r="C163" s="5">
        <f t="shared" si="16"/>
        <v>5.1000000000000004E-2</v>
      </c>
      <c r="D163" s="42">
        <f t="shared" si="17"/>
        <v>3557.61</v>
      </c>
      <c r="E163" s="27"/>
      <c r="F163" s="38">
        <f t="shared" si="18"/>
        <v>605.6</v>
      </c>
      <c r="G163" s="38">
        <f t="shared" si="19"/>
        <v>2952.01</v>
      </c>
      <c r="H163" s="38">
        <f t="shared" si="20"/>
        <v>139542.96000000005</v>
      </c>
      <c r="I163" s="39">
        <f>IF(A163="","",SUM(F$27:F163))</f>
        <v>125126.60999999997</v>
      </c>
      <c r="J163" s="39">
        <f>IF(A163="","",SUM(G$27:G163))</f>
        <v>340457.03999999986</v>
      </c>
      <c r="K163" s="28"/>
    </row>
    <row r="164" spans="1:11" x14ac:dyDescent="0.2">
      <c r="A164" s="37">
        <f t="shared" si="14"/>
        <v>138</v>
      </c>
      <c r="B164" s="2">
        <f t="shared" si="15"/>
        <v>46905</v>
      </c>
      <c r="C164" s="5">
        <f t="shared" si="16"/>
        <v>5.1000000000000004E-2</v>
      </c>
      <c r="D164" s="42">
        <f t="shared" si="17"/>
        <v>3557.61</v>
      </c>
      <c r="E164" s="27"/>
      <c r="F164" s="38">
        <f t="shared" si="18"/>
        <v>593.05999999999995</v>
      </c>
      <c r="G164" s="38">
        <f t="shared" si="19"/>
        <v>2964.55</v>
      </c>
      <c r="H164" s="38">
        <f t="shared" si="20"/>
        <v>136578.41000000006</v>
      </c>
      <c r="I164" s="39">
        <f>IF(A164="","",SUM(F$27:F164))</f>
        <v>125719.66999999997</v>
      </c>
      <c r="J164" s="39">
        <f>IF(A164="","",SUM(G$27:G164))</f>
        <v>343421.58999999985</v>
      </c>
      <c r="K164" s="28"/>
    </row>
    <row r="165" spans="1:11" x14ac:dyDescent="0.2">
      <c r="A165" s="37">
        <f t="shared" si="14"/>
        <v>139</v>
      </c>
      <c r="B165" s="2">
        <f t="shared" si="15"/>
        <v>46935</v>
      </c>
      <c r="C165" s="5">
        <f t="shared" si="16"/>
        <v>5.1000000000000004E-2</v>
      </c>
      <c r="D165" s="42">
        <f t="shared" si="17"/>
        <v>3557.61</v>
      </c>
      <c r="E165" s="27"/>
      <c r="F165" s="38">
        <f t="shared" si="18"/>
        <v>580.46</v>
      </c>
      <c r="G165" s="38">
        <f t="shared" si="19"/>
        <v>2977.15</v>
      </c>
      <c r="H165" s="38">
        <f t="shared" si="20"/>
        <v>133601.26000000007</v>
      </c>
      <c r="I165" s="39">
        <f>IF(A165="","",SUM(F$27:F165))</f>
        <v>126300.12999999998</v>
      </c>
      <c r="J165" s="39">
        <f>IF(A165="","",SUM(G$27:G165))</f>
        <v>346398.73999999987</v>
      </c>
      <c r="K165" s="28"/>
    </row>
    <row r="166" spans="1:11" x14ac:dyDescent="0.2">
      <c r="A166" s="37">
        <f t="shared" si="14"/>
        <v>140</v>
      </c>
      <c r="B166" s="2">
        <f t="shared" si="15"/>
        <v>46966</v>
      </c>
      <c r="C166" s="5">
        <f t="shared" si="16"/>
        <v>5.1000000000000004E-2</v>
      </c>
      <c r="D166" s="42">
        <f t="shared" si="17"/>
        <v>3557.61</v>
      </c>
      <c r="E166" s="27"/>
      <c r="F166" s="38">
        <f t="shared" si="18"/>
        <v>567.80999999999995</v>
      </c>
      <c r="G166" s="38">
        <f t="shared" si="19"/>
        <v>2989.8</v>
      </c>
      <c r="H166" s="38">
        <f t="shared" si="20"/>
        <v>130611.46000000006</v>
      </c>
      <c r="I166" s="39">
        <f>IF(A166="","",SUM(F$27:F166))</f>
        <v>126867.93999999997</v>
      </c>
      <c r="J166" s="39">
        <f>IF(A166="","",SUM(G$27:G166))</f>
        <v>349388.53999999986</v>
      </c>
      <c r="K166" s="28"/>
    </row>
    <row r="167" spans="1:11" x14ac:dyDescent="0.2">
      <c r="A167" s="37">
        <f t="shared" si="14"/>
        <v>141</v>
      </c>
      <c r="B167" s="2">
        <f t="shared" si="15"/>
        <v>46997</v>
      </c>
      <c r="C167" s="5">
        <f t="shared" si="16"/>
        <v>5.1000000000000004E-2</v>
      </c>
      <c r="D167" s="42">
        <f t="shared" si="17"/>
        <v>3557.61</v>
      </c>
      <c r="E167" s="27"/>
      <c r="F167" s="38">
        <f t="shared" si="18"/>
        <v>555.1</v>
      </c>
      <c r="G167" s="38">
        <f t="shared" si="19"/>
        <v>3002.51</v>
      </c>
      <c r="H167" s="38">
        <f t="shared" si="20"/>
        <v>127608.95000000007</v>
      </c>
      <c r="I167" s="39">
        <f>IF(A167="","",SUM(F$27:F167))</f>
        <v>127423.03999999998</v>
      </c>
      <c r="J167" s="39">
        <f>IF(A167="","",SUM(G$27:G167))</f>
        <v>352391.04999999987</v>
      </c>
      <c r="K167" s="28"/>
    </row>
    <row r="168" spans="1:11" x14ac:dyDescent="0.2">
      <c r="A168" s="37">
        <f t="shared" si="14"/>
        <v>142</v>
      </c>
      <c r="B168" s="2">
        <f t="shared" si="15"/>
        <v>47027</v>
      </c>
      <c r="C168" s="5">
        <f t="shared" si="16"/>
        <v>5.1000000000000004E-2</v>
      </c>
      <c r="D168" s="42">
        <f t="shared" si="17"/>
        <v>3557.61</v>
      </c>
      <c r="E168" s="27"/>
      <c r="F168" s="38">
        <f t="shared" si="18"/>
        <v>542.34</v>
      </c>
      <c r="G168" s="38">
        <f t="shared" si="19"/>
        <v>3015.27</v>
      </c>
      <c r="H168" s="38">
        <f t="shared" si="20"/>
        <v>124593.68000000007</v>
      </c>
      <c r="I168" s="39">
        <f>IF(A168="","",SUM(F$27:F168))</f>
        <v>127965.37999999998</v>
      </c>
      <c r="J168" s="39">
        <f>IF(A168="","",SUM(G$27:G168))</f>
        <v>355406.31999999989</v>
      </c>
      <c r="K168" s="28"/>
    </row>
    <row r="169" spans="1:11" x14ac:dyDescent="0.2">
      <c r="A169" s="37">
        <f t="shared" si="14"/>
        <v>143</v>
      </c>
      <c r="B169" s="2">
        <f t="shared" si="15"/>
        <v>47058</v>
      </c>
      <c r="C169" s="5">
        <f t="shared" si="16"/>
        <v>5.1000000000000004E-2</v>
      </c>
      <c r="D169" s="42">
        <f t="shared" si="17"/>
        <v>3557.61</v>
      </c>
      <c r="E169" s="27"/>
      <c r="F169" s="38">
        <f t="shared" si="18"/>
        <v>529.52</v>
      </c>
      <c r="G169" s="38">
        <f t="shared" si="19"/>
        <v>3028.09</v>
      </c>
      <c r="H169" s="38">
        <f t="shared" si="20"/>
        <v>121565.59000000007</v>
      </c>
      <c r="I169" s="39">
        <f>IF(A169="","",SUM(F$27:F169))</f>
        <v>128494.89999999998</v>
      </c>
      <c r="J169" s="39">
        <f>IF(A169="","",SUM(G$27:G169))</f>
        <v>358434.40999999992</v>
      </c>
      <c r="K169" s="28"/>
    </row>
    <row r="170" spans="1:11" x14ac:dyDescent="0.2">
      <c r="A170" s="37">
        <f t="shared" si="14"/>
        <v>144</v>
      </c>
      <c r="B170" s="2">
        <f t="shared" si="15"/>
        <v>47088</v>
      </c>
      <c r="C170" s="5">
        <f t="shared" si="16"/>
        <v>5.1000000000000004E-2</v>
      </c>
      <c r="D170" s="42">
        <f t="shared" si="17"/>
        <v>3557.61</v>
      </c>
      <c r="E170" s="27"/>
      <c r="F170" s="38">
        <f t="shared" si="18"/>
        <v>516.65</v>
      </c>
      <c r="G170" s="38">
        <f t="shared" si="19"/>
        <v>3040.96</v>
      </c>
      <c r="H170" s="38">
        <f t="shared" si="20"/>
        <v>118524.63000000006</v>
      </c>
      <c r="I170" s="39">
        <f>IF(A170="","",SUM(F$27:F170))</f>
        <v>129011.54999999997</v>
      </c>
      <c r="J170" s="39">
        <f>IF(A170="","",SUM(G$27:G170))</f>
        <v>361475.36999999994</v>
      </c>
      <c r="K170" s="28"/>
    </row>
    <row r="171" spans="1:11" x14ac:dyDescent="0.2">
      <c r="A171" s="37">
        <f t="shared" si="14"/>
        <v>145</v>
      </c>
      <c r="B171" s="2">
        <f t="shared" si="15"/>
        <v>47119</v>
      </c>
      <c r="C171" s="5">
        <f t="shared" si="16"/>
        <v>5.3999999999999999E-2</v>
      </c>
      <c r="D171" s="42">
        <f t="shared" si="17"/>
        <v>3573.61</v>
      </c>
      <c r="E171" s="27"/>
      <c r="F171" s="38">
        <f t="shared" si="18"/>
        <v>533.36</v>
      </c>
      <c r="G171" s="38">
        <f t="shared" si="19"/>
        <v>3040.25</v>
      </c>
      <c r="H171" s="38">
        <f t="shared" si="20"/>
        <v>115484.38000000006</v>
      </c>
      <c r="I171" s="39">
        <f>IF(A171="","",SUM(F$27:F171))</f>
        <v>129544.90999999997</v>
      </c>
      <c r="J171" s="39">
        <f>IF(A171="","",SUM(G$27:G171))</f>
        <v>364515.61999999994</v>
      </c>
      <c r="K171" s="28"/>
    </row>
    <row r="172" spans="1:11" x14ac:dyDescent="0.2">
      <c r="A172" s="37">
        <f t="shared" si="14"/>
        <v>146</v>
      </c>
      <c r="B172" s="2">
        <f t="shared" si="15"/>
        <v>47150</v>
      </c>
      <c r="C172" s="5">
        <f t="shared" si="16"/>
        <v>5.3999999999999999E-2</v>
      </c>
      <c r="D172" s="42">
        <f t="shared" si="17"/>
        <v>3573.61</v>
      </c>
      <c r="E172" s="27"/>
      <c r="F172" s="38">
        <f t="shared" si="18"/>
        <v>519.67999999999995</v>
      </c>
      <c r="G172" s="38">
        <f t="shared" si="19"/>
        <v>3053.9300000000003</v>
      </c>
      <c r="H172" s="38">
        <f t="shared" si="20"/>
        <v>112430.45000000007</v>
      </c>
      <c r="I172" s="39">
        <f>IF(A172="","",SUM(F$27:F172))</f>
        <v>130064.58999999997</v>
      </c>
      <c r="J172" s="39">
        <f>IF(A172="","",SUM(G$27:G172))</f>
        <v>367569.54999999993</v>
      </c>
      <c r="K172" s="28"/>
    </row>
    <row r="173" spans="1:11" x14ac:dyDescent="0.2">
      <c r="A173" s="37">
        <f t="shared" si="14"/>
        <v>147</v>
      </c>
      <c r="B173" s="2">
        <f t="shared" si="15"/>
        <v>47178</v>
      </c>
      <c r="C173" s="5">
        <f t="shared" si="16"/>
        <v>5.3999999999999999E-2</v>
      </c>
      <c r="D173" s="42">
        <f t="shared" si="17"/>
        <v>3573.61</v>
      </c>
      <c r="E173" s="27"/>
      <c r="F173" s="38">
        <f t="shared" si="18"/>
        <v>505.94</v>
      </c>
      <c r="G173" s="38">
        <f t="shared" si="19"/>
        <v>3067.67</v>
      </c>
      <c r="H173" s="38">
        <f t="shared" si="20"/>
        <v>109362.78000000007</v>
      </c>
      <c r="I173" s="39">
        <f>IF(A173="","",SUM(F$27:F173))</f>
        <v>130570.52999999997</v>
      </c>
      <c r="J173" s="39">
        <f>IF(A173="","",SUM(G$27:G173))</f>
        <v>370637.21999999991</v>
      </c>
      <c r="K173" s="28"/>
    </row>
    <row r="174" spans="1:11" x14ac:dyDescent="0.2">
      <c r="A174" s="37">
        <f t="shared" si="14"/>
        <v>148</v>
      </c>
      <c r="B174" s="2">
        <f t="shared" si="15"/>
        <v>47209</v>
      </c>
      <c r="C174" s="5">
        <f t="shared" si="16"/>
        <v>5.3999999999999999E-2</v>
      </c>
      <c r="D174" s="42">
        <f t="shared" si="17"/>
        <v>3573.61</v>
      </c>
      <c r="E174" s="27"/>
      <c r="F174" s="38">
        <f t="shared" si="18"/>
        <v>492.13</v>
      </c>
      <c r="G174" s="38">
        <f t="shared" si="19"/>
        <v>3081.48</v>
      </c>
      <c r="H174" s="38">
        <f t="shared" si="20"/>
        <v>106281.30000000008</v>
      </c>
      <c r="I174" s="39">
        <f>IF(A174="","",SUM(F$27:F174))</f>
        <v>131062.65999999997</v>
      </c>
      <c r="J174" s="39">
        <f>IF(A174="","",SUM(G$27:G174))</f>
        <v>373718.6999999999</v>
      </c>
      <c r="K174" s="28"/>
    </row>
    <row r="175" spans="1:11" x14ac:dyDescent="0.2">
      <c r="A175" s="37">
        <f t="shared" si="14"/>
        <v>149</v>
      </c>
      <c r="B175" s="2">
        <f t="shared" si="15"/>
        <v>47239</v>
      </c>
      <c r="C175" s="5">
        <f t="shared" si="16"/>
        <v>5.3999999999999999E-2</v>
      </c>
      <c r="D175" s="42">
        <f t="shared" si="17"/>
        <v>3573.61</v>
      </c>
      <c r="E175" s="27"/>
      <c r="F175" s="38">
        <f t="shared" si="18"/>
        <v>478.27</v>
      </c>
      <c r="G175" s="38">
        <f t="shared" si="19"/>
        <v>3095.34</v>
      </c>
      <c r="H175" s="38">
        <f t="shared" si="20"/>
        <v>103185.96000000008</v>
      </c>
      <c r="I175" s="39">
        <f>IF(A175="","",SUM(F$27:F175))</f>
        <v>131540.92999999996</v>
      </c>
      <c r="J175" s="39">
        <f>IF(A175="","",SUM(G$27:G175))</f>
        <v>376814.03999999992</v>
      </c>
      <c r="K175" s="28"/>
    </row>
    <row r="176" spans="1:11" x14ac:dyDescent="0.2">
      <c r="A176" s="37">
        <f t="shared" si="14"/>
        <v>150</v>
      </c>
      <c r="B176" s="2">
        <f t="shared" si="15"/>
        <v>47270</v>
      </c>
      <c r="C176" s="5">
        <f t="shared" si="16"/>
        <v>5.3999999999999999E-2</v>
      </c>
      <c r="D176" s="42">
        <f t="shared" si="17"/>
        <v>3573.61</v>
      </c>
      <c r="E176" s="27"/>
      <c r="F176" s="38">
        <f t="shared" si="18"/>
        <v>464.34</v>
      </c>
      <c r="G176" s="38">
        <f t="shared" si="19"/>
        <v>3109.27</v>
      </c>
      <c r="H176" s="38">
        <f t="shared" si="20"/>
        <v>100076.69000000008</v>
      </c>
      <c r="I176" s="39">
        <f>IF(A176="","",SUM(F$27:F176))</f>
        <v>132005.26999999996</v>
      </c>
      <c r="J176" s="39">
        <f>IF(A176="","",SUM(G$27:G176))</f>
        <v>379923.30999999994</v>
      </c>
      <c r="K176" s="28"/>
    </row>
    <row r="177" spans="1:11" x14ac:dyDescent="0.2">
      <c r="A177" s="37">
        <f t="shared" si="14"/>
        <v>151</v>
      </c>
      <c r="B177" s="2">
        <f t="shared" si="15"/>
        <v>47300</v>
      </c>
      <c r="C177" s="5">
        <f t="shared" si="16"/>
        <v>5.3999999999999999E-2</v>
      </c>
      <c r="D177" s="42">
        <f t="shared" si="17"/>
        <v>3573.61</v>
      </c>
      <c r="E177" s="27"/>
      <c r="F177" s="38">
        <f t="shared" si="18"/>
        <v>450.35</v>
      </c>
      <c r="G177" s="38">
        <f t="shared" si="19"/>
        <v>3123.26</v>
      </c>
      <c r="H177" s="38">
        <f t="shared" si="20"/>
        <v>96953.43000000008</v>
      </c>
      <c r="I177" s="39">
        <f>IF(A177="","",SUM(F$27:F177))</f>
        <v>132455.61999999997</v>
      </c>
      <c r="J177" s="39">
        <f>IF(A177="","",SUM(G$27:G177))</f>
        <v>383046.56999999995</v>
      </c>
      <c r="K177" s="28"/>
    </row>
    <row r="178" spans="1:11" x14ac:dyDescent="0.2">
      <c r="A178" s="37">
        <f t="shared" si="14"/>
        <v>152</v>
      </c>
      <c r="B178" s="2">
        <f t="shared" si="15"/>
        <v>47331</v>
      </c>
      <c r="C178" s="5">
        <f t="shared" si="16"/>
        <v>5.3999999999999999E-2</v>
      </c>
      <c r="D178" s="42">
        <f t="shared" si="17"/>
        <v>3573.61</v>
      </c>
      <c r="E178" s="27"/>
      <c r="F178" s="38">
        <f t="shared" si="18"/>
        <v>436.29</v>
      </c>
      <c r="G178" s="38">
        <f t="shared" si="19"/>
        <v>3137.32</v>
      </c>
      <c r="H178" s="38">
        <f t="shared" si="20"/>
        <v>93816.110000000073</v>
      </c>
      <c r="I178" s="39">
        <f>IF(A178="","",SUM(F$27:F178))</f>
        <v>132891.90999999997</v>
      </c>
      <c r="J178" s="39">
        <f>IF(A178="","",SUM(G$27:G178))</f>
        <v>386183.88999999996</v>
      </c>
      <c r="K178" s="28"/>
    </row>
    <row r="179" spans="1:11" x14ac:dyDescent="0.2">
      <c r="A179" s="37">
        <f t="shared" si="14"/>
        <v>153</v>
      </c>
      <c r="B179" s="2">
        <f t="shared" si="15"/>
        <v>47362</v>
      </c>
      <c r="C179" s="5">
        <f t="shared" si="16"/>
        <v>5.3999999999999999E-2</v>
      </c>
      <c r="D179" s="42">
        <f t="shared" si="17"/>
        <v>3573.61</v>
      </c>
      <c r="E179" s="27"/>
      <c r="F179" s="38">
        <f t="shared" si="18"/>
        <v>422.17</v>
      </c>
      <c r="G179" s="38">
        <f t="shared" si="19"/>
        <v>3151.44</v>
      </c>
      <c r="H179" s="38">
        <f t="shared" si="20"/>
        <v>90664.670000000071</v>
      </c>
      <c r="I179" s="39">
        <f>IF(A179="","",SUM(F$27:F179))</f>
        <v>133314.07999999999</v>
      </c>
      <c r="J179" s="39">
        <f>IF(A179="","",SUM(G$27:G179))</f>
        <v>389335.32999999996</v>
      </c>
      <c r="K179" s="28"/>
    </row>
    <row r="180" spans="1:11" x14ac:dyDescent="0.2">
      <c r="A180" s="37">
        <f t="shared" si="14"/>
        <v>154</v>
      </c>
      <c r="B180" s="2">
        <f t="shared" si="15"/>
        <v>47392</v>
      </c>
      <c r="C180" s="5">
        <f t="shared" si="16"/>
        <v>5.3999999999999999E-2</v>
      </c>
      <c r="D180" s="42">
        <f t="shared" si="17"/>
        <v>3573.61</v>
      </c>
      <c r="E180" s="27"/>
      <c r="F180" s="38">
        <f t="shared" si="18"/>
        <v>407.99</v>
      </c>
      <c r="G180" s="38">
        <f t="shared" si="19"/>
        <v>3165.62</v>
      </c>
      <c r="H180" s="38">
        <f t="shared" si="20"/>
        <v>87499.050000000076</v>
      </c>
      <c r="I180" s="39">
        <f>IF(A180="","",SUM(F$27:F180))</f>
        <v>133722.06999999998</v>
      </c>
      <c r="J180" s="39">
        <f>IF(A180="","",SUM(G$27:G180))</f>
        <v>392500.94999999995</v>
      </c>
      <c r="K180" s="28"/>
    </row>
    <row r="181" spans="1:11" x14ac:dyDescent="0.2">
      <c r="A181" s="37">
        <f t="shared" si="14"/>
        <v>155</v>
      </c>
      <c r="B181" s="2">
        <f t="shared" si="15"/>
        <v>47423</v>
      </c>
      <c r="C181" s="5">
        <f t="shared" si="16"/>
        <v>5.3999999999999999E-2</v>
      </c>
      <c r="D181" s="42">
        <f t="shared" si="17"/>
        <v>3573.61</v>
      </c>
      <c r="E181" s="27"/>
      <c r="F181" s="38">
        <f t="shared" si="18"/>
        <v>393.75</v>
      </c>
      <c r="G181" s="38">
        <f t="shared" si="19"/>
        <v>3179.86</v>
      </c>
      <c r="H181" s="38">
        <f t="shared" si="20"/>
        <v>84319.190000000075</v>
      </c>
      <c r="I181" s="39">
        <f>IF(A181="","",SUM(F$27:F181))</f>
        <v>134115.81999999998</v>
      </c>
      <c r="J181" s="39">
        <f>IF(A181="","",SUM(G$27:G181))</f>
        <v>395680.80999999994</v>
      </c>
      <c r="K181" s="28"/>
    </row>
    <row r="182" spans="1:11" x14ac:dyDescent="0.2">
      <c r="A182" s="37">
        <f t="shared" si="14"/>
        <v>156</v>
      </c>
      <c r="B182" s="2">
        <f t="shared" si="15"/>
        <v>47453</v>
      </c>
      <c r="C182" s="5">
        <f t="shared" si="16"/>
        <v>5.3999999999999999E-2</v>
      </c>
      <c r="D182" s="42">
        <f t="shared" si="17"/>
        <v>3573.61</v>
      </c>
      <c r="E182" s="27"/>
      <c r="F182" s="38">
        <f t="shared" si="18"/>
        <v>379.44</v>
      </c>
      <c r="G182" s="38">
        <f t="shared" si="19"/>
        <v>3194.17</v>
      </c>
      <c r="H182" s="38">
        <f t="shared" si="20"/>
        <v>81125.020000000077</v>
      </c>
      <c r="I182" s="39">
        <f>IF(A182="","",SUM(F$27:F182))</f>
        <v>134495.25999999998</v>
      </c>
      <c r="J182" s="39">
        <f>IF(A182="","",SUM(G$27:G182))</f>
        <v>398874.97999999992</v>
      </c>
      <c r="K182" s="28"/>
    </row>
    <row r="183" spans="1:11" x14ac:dyDescent="0.2">
      <c r="A183" s="37">
        <f t="shared" si="14"/>
        <v>157</v>
      </c>
      <c r="B183" s="2">
        <f t="shared" si="15"/>
        <v>47484</v>
      </c>
      <c r="C183" s="5">
        <f t="shared" si="16"/>
        <v>5.6999999999999995E-2</v>
      </c>
      <c r="D183" s="42">
        <f t="shared" si="17"/>
        <v>3584.55</v>
      </c>
      <c r="E183" s="27"/>
      <c r="F183" s="38">
        <f t="shared" si="18"/>
        <v>385.34</v>
      </c>
      <c r="G183" s="38">
        <f t="shared" si="19"/>
        <v>3199.21</v>
      </c>
      <c r="H183" s="38">
        <f t="shared" si="20"/>
        <v>77925.81000000007</v>
      </c>
      <c r="I183" s="39">
        <f>IF(A183="","",SUM(F$27:F183))</f>
        <v>134880.59999999998</v>
      </c>
      <c r="J183" s="39">
        <f>IF(A183="","",SUM(G$27:G183))</f>
        <v>402074.18999999994</v>
      </c>
      <c r="K183" s="28"/>
    </row>
    <row r="184" spans="1:11" x14ac:dyDescent="0.2">
      <c r="A184" s="37">
        <f t="shared" si="14"/>
        <v>158</v>
      </c>
      <c r="B184" s="2">
        <f t="shared" si="15"/>
        <v>47515</v>
      </c>
      <c r="C184" s="5">
        <f t="shared" si="16"/>
        <v>5.6999999999999995E-2</v>
      </c>
      <c r="D184" s="42">
        <f t="shared" si="17"/>
        <v>3584.55</v>
      </c>
      <c r="E184" s="27"/>
      <c r="F184" s="38">
        <f t="shared" si="18"/>
        <v>370.15</v>
      </c>
      <c r="G184" s="38">
        <f t="shared" si="19"/>
        <v>3214.4</v>
      </c>
      <c r="H184" s="38">
        <f t="shared" si="20"/>
        <v>74711.410000000076</v>
      </c>
      <c r="I184" s="39">
        <f>IF(A184="","",SUM(F$27:F184))</f>
        <v>135250.74999999997</v>
      </c>
      <c r="J184" s="39">
        <f>IF(A184="","",SUM(G$27:G184))</f>
        <v>405288.58999999997</v>
      </c>
      <c r="K184" s="28"/>
    </row>
    <row r="185" spans="1:11" x14ac:dyDescent="0.2">
      <c r="A185" s="37">
        <f t="shared" si="14"/>
        <v>159</v>
      </c>
      <c r="B185" s="2">
        <f t="shared" si="15"/>
        <v>47543</v>
      </c>
      <c r="C185" s="5">
        <f t="shared" si="16"/>
        <v>5.6999999999999995E-2</v>
      </c>
      <c r="D185" s="42">
        <f t="shared" si="17"/>
        <v>3584.55</v>
      </c>
      <c r="E185" s="27"/>
      <c r="F185" s="38">
        <f t="shared" si="18"/>
        <v>354.88</v>
      </c>
      <c r="G185" s="38">
        <f t="shared" si="19"/>
        <v>3229.67</v>
      </c>
      <c r="H185" s="38">
        <f t="shared" si="20"/>
        <v>71481.740000000078</v>
      </c>
      <c r="I185" s="39">
        <f>IF(A185="","",SUM(F$27:F185))</f>
        <v>135605.62999999998</v>
      </c>
      <c r="J185" s="39">
        <f>IF(A185="","",SUM(G$27:G185))</f>
        <v>408518.25999999995</v>
      </c>
      <c r="K185" s="28"/>
    </row>
    <row r="186" spans="1:11" x14ac:dyDescent="0.2">
      <c r="A186" s="37">
        <f t="shared" si="14"/>
        <v>160</v>
      </c>
      <c r="B186" s="2">
        <f t="shared" si="15"/>
        <v>47574</v>
      </c>
      <c r="C186" s="5">
        <f t="shared" si="16"/>
        <v>5.6999999999999995E-2</v>
      </c>
      <c r="D186" s="42">
        <f t="shared" si="17"/>
        <v>3584.55</v>
      </c>
      <c r="E186" s="27"/>
      <c r="F186" s="38">
        <f t="shared" si="18"/>
        <v>339.54</v>
      </c>
      <c r="G186" s="38">
        <f t="shared" si="19"/>
        <v>3245.01</v>
      </c>
      <c r="H186" s="38">
        <f t="shared" si="20"/>
        <v>68236.730000000083</v>
      </c>
      <c r="I186" s="39">
        <f>IF(A186="","",SUM(F$27:F186))</f>
        <v>135945.16999999998</v>
      </c>
      <c r="J186" s="39">
        <f>IF(A186="","",SUM(G$27:G186))</f>
        <v>411763.26999999996</v>
      </c>
      <c r="K186" s="28"/>
    </row>
    <row r="187" spans="1:11" x14ac:dyDescent="0.2">
      <c r="A187" s="37">
        <f t="shared" si="14"/>
        <v>161</v>
      </c>
      <c r="B187" s="2">
        <f t="shared" si="15"/>
        <v>47604</v>
      </c>
      <c r="C187" s="5">
        <f t="shared" si="16"/>
        <v>5.6999999999999995E-2</v>
      </c>
      <c r="D187" s="42">
        <f t="shared" si="17"/>
        <v>3584.55</v>
      </c>
      <c r="E187" s="27"/>
      <c r="F187" s="38">
        <f t="shared" si="18"/>
        <v>324.12</v>
      </c>
      <c r="G187" s="38">
        <f t="shared" si="19"/>
        <v>3260.4300000000003</v>
      </c>
      <c r="H187" s="38">
        <f t="shared" si="20"/>
        <v>64976.300000000083</v>
      </c>
      <c r="I187" s="39">
        <f>IF(A187="","",SUM(F$27:F187))</f>
        <v>136269.28999999998</v>
      </c>
      <c r="J187" s="39">
        <f>IF(A187="","",SUM(G$27:G187))</f>
        <v>415023.69999999995</v>
      </c>
      <c r="K187" s="28"/>
    </row>
    <row r="188" spans="1:11" x14ac:dyDescent="0.2">
      <c r="A188" s="37">
        <f t="shared" si="14"/>
        <v>162</v>
      </c>
      <c r="B188" s="2">
        <f t="shared" si="15"/>
        <v>47635</v>
      </c>
      <c r="C188" s="5">
        <f t="shared" si="16"/>
        <v>5.6999999999999995E-2</v>
      </c>
      <c r="D188" s="42">
        <f t="shared" si="17"/>
        <v>3584.55</v>
      </c>
      <c r="E188" s="27"/>
      <c r="F188" s="38">
        <f t="shared" si="18"/>
        <v>308.64</v>
      </c>
      <c r="G188" s="38">
        <f t="shared" si="19"/>
        <v>3275.9100000000003</v>
      </c>
      <c r="H188" s="38">
        <f t="shared" si="20"/>
        <v>61700.390000000079</v>
      </c>
      <c r="I188" s="39">
        <f>IF(A188="","",SUM(F$27:F188))</f>
        <v>136577.93</v>
      </c>
      <c r="J188" s="39">
        <f>IF(A188="","",SUM(G$27:G188))</f>
        <v>418299.60999999993</v>
      </c>
      <c r="K188" s="28"/>
    </row>
    <row r="189" spans="1:11" x14ac:dyDescent="0.2">
      <c r="A189" s="37">
        <f t="shared" si="14"/>
        <v>163</v>
      </c>
      <c r="B189" s="2">
        <f t="shared" si="15"/>
        <v>47665</v>
      </c>
      <c r="C189" s="5">
        <f t="shared" si="16"/>
        <v>5.6999999999999995E-2</v>
      </c>
      <c r="D189" s="42">
        <f t="shared" si="17"/>
        <v>3584.55</v>
      </c>
      <c r="E189" s="27"/>
      <c r="F189" s="38">
        <f t="shared" si="18"/>
        <v>293.08</v>
      </c>
      <c r="G189" s="38">
        <f t="shared" si="19"/>
        <v>3291.4700000000003</v>
      </c>
      <c r="H189" s="38">
        <f t="shared" si="20"/>
        <v>58408.920000000078</v>
      </c>
      <c r="I189" s="39">
        <f>IF(A189="","",SUM(F$27:F189))</f>
        <v>136871.00999999998</v>
      </c>
      <c r="J189" s="39">
        <f>IF(A189="","",SUM(G$27:G189))</f>
        <v>421591.0799999999</v>
      </c>
      <c r="K189" s="28"/>
    </row>
    <row r="190" spans="1:11" x14ac:dyDescent="0.2">
      <c r="A190" s="37">
        <f t="shared" si="14"/>
        <v>164</v>
      </c>
      <c r="B190" s="2">
        <f t="shared" si="15"/>
        <v>47696</v>
      </c>
      <c r="C190" s="5">
        <f t="shared" si="16"/>
        <v>5.6999999999999995E-2</v>
      </c>
      <c r="D190" s="42">
        <f t="shared" si="17"/>
        <v>3584.55</v>
      </c>
      <c r="E190" s="27"/>
      <c r="F190" s="38">
        <f t="shared" si="18"/>
        <v>277.44</v>
      </c>
      <c r="G190" s="38">
        <f t="shared" si="19"/>
        <v>3307.11</v>
      </c>
      <c r="H190" s="38">
        <f t="shared" si="20"/>
        <v>55101.810000000078</v>
      </c>
      <c r="I190" s="39">
        <f>IF(A190="","",SUM(F$27:F190))</f>
        <v>137148.44999999998</v>
      </c>
      <c r="J190" s="39">
        <f>IF(A190="","",SUM(G$27:G190))</f>
        <v>424898.18999999989</v>
      </c>
      <c r="K190" s="28"/>
    </row>
    <row r="191" spans="1:11" x14ac:dyDescent="0.2">
      <c r="A191" s="37">
        <f t="shared" si="14"/>
        <v>165</v>
      </c>
      <c r="B191" s="2">
        <f t="shared" si="15"/>
        <v>47727</v>
      </c>
      <c r="C191" s="5">
        <f t="shared" si="16"/>
        <v>5.6999999999999995E-2</v>
      </c>
      <c r="D191" s="42">
        <f t="shared" si="17"/>
        <v>3584.55</v>
      </c>
      <c r="E191" s="27"/>
      <c r="F191" s="38">
        <f t="shared" si="18"/>
        <v>261.73</v>
      </c>
      <c r="G191" s="38">
        <f t="shared" si="19"/>
        <v>3322.82</v>
      </c>
      <c r="H191" s="38">
        <f t="shared" si="20"/>
        <v>51778.990000000078</v>
      </c>
      <c r="I191" s="39">
        <f>IF(A191="","",SUM(F$27:F191))</f>
        <v>137410.18</v>
      </c>
      <c r="J191" s="39">
        <f>IF(A191="","",SUM(G$27:G191))</f>
        <v>428221.00999999989</v>
      </c>
      <c r="K191" s="28"/>
    </row>
    <row r="192" spans="1:11" x14ac:dyDescent="0.2">
      <c r="A192" s="37">
        <f t="shared" si="14"/>
        <v>166</v>
      </c>
      <c r="B192" s="2">
        <f t="shared" si="15"/>
        <v>47757</v>
      </c>
      <c r="C192" s="5">
        <f t="shared" si="16"/>
        <v>5.6999999999999995E-2</v>
      </c>
      <c r="D192" s="42">
        <f t="shared" si="17"/>
        <v>3584.55</v>
      </c>
      <c r="E192" s="27"/>
      <c r="F192" s="38">
        <f t="shared" si="18"/>
        <v>245.95</v>
      </c>
      <c r="G192" s="38">
        <f t="shared" si="19"/>
        <v>3338.6000000000004</v>
      </c>
      <c r="H192" s="38">
        <f t="shared" si="20"/>
        <v>48440.390000000079</v>
      </c>
      <c r="I192" s="39">
        <f>IF(A192="","",SUM(F$27:F192))</f>
        <v>137656.13</v>
      </c>
      <c r="J192" s="39">
        <f>IF(A192="","",SUM(G$27:G192))</f>
        <v>431559.60999999987</v>
      </c>
      <c r="K192" s="28"/>
    </row>
    <row r="193" spans="1:11" x14ac:dyDescent="0.2">
      <c r="A193" s="37">
        <f t="shared" si="14"/>
        <v>167</v>
      </c>
      <c r="B193" s="2">
        <f t="shared" si="15"/>
        <v>47788</v>
      </c>
      <c r="C193" s="5">
        <f t="shared" si="16"/>
        <v>5.6999999999999995E-2</v>
      </c>
      <c r="D193" s="42">
        <f t="shared" si="17"/>
        <v>3584.55</v>
      </c>
      <c r="E193" s="27"/>
      <c r="F193" s="38">
        <f t="shared" si="18"/>
        <v>230.09</v>
      </c>
      <c r="G193" s="38">
        <f t="shared" si="19"/>
        <v>3354.46</v>
      </c>
      <c r="H193" s="38">
        <f t="shared" si="20"/>
        <v>45085.93000000008</v>
      </c>
      <c r="I193" s="39">
        <f>IF(A193="","",SUM(F$27:F193))</f>
        <v>137886.22</v>
      </c>
      <c r="J193" s="39">
        <f>IF(A193="","",SUM(G$27:G193))</f>
        <v>434914.06999999989</v>
      </c>
      <c r="K193" s="28"/>
    </row>
    <row r="194" spans="1:11" x14ac:dyDescent="0.2">
      <c r="A194" s="37">
        <f t="shared" si="14"/>
        <v>168</v>
      </c>
      <c r="B194" s="2">
        <f t="shared" si="15"/>
        <v>47818</v>
      </c>
      <c r="C194" s="5">
        <f t="shared" si="16"/>
        <v>5.6999999999999995E-2</v>
      </c>
      <c r="D194" s="42">
        <f t="shared" si="17"/>
        <v>3584.55</v>
      </c>
      <c r="E194" s="27"/>
      <c r="F194" s="38">
        <f t="shared" si="18"/>
        <v>214.16</v>
      </c>
      <c r="G194" s="38">
        <f t="shared" si="19"/>
        <v>3370.3900000000003</v>
      </c>
      <c r="H194" s="38">
        <f t="shared" si="20"/>
        <v>41715.540000000081</v>
      </c>
      <c r="I194" s="39">
        <f>IF(A194="","",SUM(F$27:F194))</f>
        <v>138100.38</v>
      </c>
      <c r="J194" s="39">
        <f>IF(A194="","",SUM(G$27:G194))</f>
        <v>438284.4599999999</v>
      </c>
      <c r="K194" s="28"/>
    </row>
    <row r="195" spans="1:11" x14ac:dyDescent="0.2">
      <c r="A195" s="37">
        <f t="shared" si="14"/>
        <v>169</v>
      </c>
      <c r="B195" s="2">
        <f t="shared" si="15"/>
        <v>47849</v>
      </c>
      <c r="C195" s="5">
        <f t="shared" si="16"/>
        <v>0.06</v>
      </c>
      <c r="D195" s="42">
        <f t="shared" si="17"/>
        <v>3590.31</v>
      </c>
      <c r="E195" s="27"/>
      <c r="F195" s="38">
        <f t="shared" si="18"/>
        <v>208.58</v>
      </c>
      <c r="G195" s="38">
        <f t="shared" si="19"/>
        <v>3381.73</v>
      </c>
      <c r="H195" s="38">
        <f t="shared" si="20"/>
        <v>38333.810000000078</v>
      </c>
      <c r="I195" s="39">
        <f>IF(A195="","",SUM(F$27:F195))</f>
        <v>138308.96</v>
      </c>
      <c r="J195" s="39">
        <f>IF(A195="","",SUM(G$27:G195))</f>
        <v>441666.18999999989</v>
      </c>
      <c r="K195" s="28"/>
    </row>
    <row r="196" spans="1:11" x14ac:dyDescent="0.2">
      <c r="A196" s="37">
        <f t="shared" si="14"/>
        <v>170</v>
      </c>
      <c r="B196" s="2">
        <f t="shared" si="15"/>
        <v>47880</v>
      </c>
      <c r="C196" s="5">
        <f t="shared" si="16"/>
        <v>0.06</v>
      </c>
      <c r="D196" s="42">
        <f t="shared" si="17"/>
        <v>3590.31</v>
      </c>
      <c r="E196" s="27"/>
      <c r="F196" s="38">
        <f t="shared" si="18"/>
        <v>191.67</v>
      </c>
      <c r="G196" s="38">
        <f t="shared" si="19"/>
        <v>3398.64</v>
      </c>
      <c r="H196" s="38">
        <f t="shared" si="20"/>
        <v>34935.170000000078</v>
      </c>
      <c r="I196" s="39">
        <f>IF(A196="","",SUM(F$27:F196))</f>
        <v>138500.63</v>
      </c>
      <c r="J196" s="39">
        <f>IF(A196="","",SUM(G$27:G196))</f>
        <v>445064.8299999999</v>
      </c>
      <c r="K196" s="28"/>
    </row>
    <row r="197" spans="1:11" x14ac:dyDescent="0.2">
      <c r="A197" s="37">
        <f t="shared" si="14"/>
        <v>171</v>
      </c>
      <c r="B197" s="2">
        <f t="shared" si="15"/>
        <v>47908</v>
      </c>
      <c r="C197" s="5">
        <f t="shared" si="16"/>
        <v>0.06</v>
      </c>
      <c r="D197" s="42">
        <f t="shared" si="17"/>
        <v>3590.31</v>
      </c>
      <c r="E197" s="27"/>
      <c r="F197" s="38">
        <f t="shared" si="18"/>
        <v>174.68</v>
      </c>
      <c r="G197" s="38">
        <f t="shared" si="19"/>
        <v>3415.63</v>
      </c>
      <c r="H197" s="38">
        <f t="shared" si="20"/>
        <v>31519.540000000077</v>
      </c>
      <c r="I197" s="39">
        <f>IF(A197="","",SUM(F$27:F197))</f>
        <v>138675.31</v>
      </c>
      <c r="J197" s="39">
        <f>IF(A197="","",SUM(G$27:G197))</f>
        <v>448480.4599999999</v>
      </c>
      <c r="K197" s="28"/>
    </row>
    <row r="198" spans="1:11" x14ac:dyDescent="0.2">
      <c r="A198" s="37">
        <f t="shared" si="14"/>
        <v>172</v>
      </c>
      <c r="B198" s="2">
        <f t="shared" si="15"/>
        <v>47939</v>
      </c>
      <c r="C198" s="5">
        <f t="shared" si="16"/>
        <v>0.06</v>
      </c>
      <c r="D198" s="42">
        <f t="shared" si="17"/>
        <v>3590.31</v>
      </c>
      <c r="E198" s="27"/>
      <c r="F198" s="38">
        <f t="shared" si="18"/>
        <v>157.6</v>
      </c>
      <c r="G198" s="38">
        <f t="shared" si="19"/>
        <v>3432.71</v>
      </c>
      <c r="H198" s="38">
        <f t="shared" si="20"/>
        <v>28086.830000000078</v>
      </c>
      <c r="I198" s="39">
        <f>IF(A198="","",SUM(F$27:F198))</f>
        <v>138832.91</v>
      </c>
      <c r="J198" s="39">
        <f>IF(A198="","",SUM(G$27:G198))</f>
        <v>451913.16999999993</v>
      </c>
      <c r="K198" s="28"/>
    </row>
    <row r="199" spans="1:11" x14ac:dyDescent="0.2">
      <c r="A199" s="37">
        <f t="shared" si="14"/>
        <v>173</v>
      </c>
      <c r="B199" s="2">
        <f t="shared" si="15"/>
        <v>47969</v>
      </c>
      <c r="C199" s="5">
        <f t="shared" si="16"/>
        <v>0.06</v>
      </c>
      <c r="D199" s="42">
        <f t="shared" si="17"/>
        <v>3590.31</v>
      </c>
      <c r="E199" s="27"/>
      <c r="F199" s="38">
        <f t="shared" si="18"/>
        <v>140.43</v>
      </c>
      <c r="G199" s="38">
        <f t="shared" si="19"/>
        <v>3449.88</v>
      </c>
      <c r="H199" s="38">
        <f t="shared" si="20"/>
        <v>24636.950000000077</v>
      </c>
      <c r="I199" s="39">
        <f>IF(A199="","",SUM(F$27:F199))</f>
        <v>138973.34</v>
      </c>
      <c r="J199" s="39">
        <f>IF(A199="","",SUM(G$27:G199))</f>
        <v>455363.04999999993</v>
      </c>
      <c r="K199" s="28"/>
    </row>
    <row r="200" spans="1:11" x14ac:dyDescent="0.2">
      <c r="A200" s="37">
        <f t="shared" si="14"/>
        <v>174</v>
      </c>
      <c r="B200" s="2">
        <f t="shared" si="15"/>
        <v>48000</v>
      </c>
      <c r="C200" s="5">
        <f t="shared" si="16"/>
        <v>0.06</v>
      </c>
      <c r="D200" s="42">
        <f t="shared" si="17"/>
        <v>3590.31</v>
      </c>
      <c r="E200" s="27"/>
      <c r="F200" s="38">
        <f t="shared" si="18"/>
        <v>123.18</v>
      </c>
      <c r="G200" s="38">
        <f t="shared" si="19"/>
        <v>3467.13</v>
      </c>
      <c r="H200" s="38">
        <f t="shared" si="20"/>
        <v>21169.820000000076</v>
      </c>
      <c r="I200" s="39">
        <f>IF(A200="","",SUM(F$27:F200))</f>
        <v>139096.51999999999</v>
      </c>
      <c r="J200" s="39">
        <f>IF(A200="","",SUM(G$27:G200))</f>
        <v>458830.17999999993</v>
      </c>
      <c r="K200" s="28"/>
    </row>
    <row r="201" spans="1:11" x14ac:dyDescent="0.2">
      <c r="A201" s="37">
        <f t="shared" si="14"/>
        <v>175</v>
      </c>
      <c r="B201" s="2">
        <f t="shared" si="15"/>
        <v>48030</v>
      </c>
      <c r="C201" s="5">
        <f t="shared" si="16"/>
        <v>0.06</v>
      </c>
      <c r="D201" s="42">
        <f t="shared" si="17"/>
        <v>3590.31</v>
      </c>
      <c r="E201" s="27"/>
      <c r="F201" s="38">
        <f t="shared" si="18"/>
        <v>105.85</v>
      </c>
      <c r="G201" s="38">
        <f t="shared" si="19"/>
        <v>3484.46</v>
      </c>
      <c r="H201" s="38">
        <f t="shared" si="20"/>
        <v>17685.360000000077</v>
      </c>
      <c r="I201" s="39">
        <f>IF(A201="","",SUM(F$27:F201))</f>
        <v>139202.37</v>
      </c>
      <c r="J201" s="39">
        <f>IF(A201="","",SUM(G$27:G201))</f>
        <v>462314.63999999996</v>
      </c>
      <c r="K201" s="28"/>
    </row>
    <row r="202" spans="1:11" x14ac:dyDescent="0.2">
      <c r="A202" s="37">
        <f t="shared" si="14"/>
        <v>176</v>
      </c>
      <c r="B202" s="2">
        <f t="shared" si="15"/>
        <v>48061</v>
      </c>
      <c r="C202" s="5">
        <f t="shared" si="16"/>
        <v>0.06</v>
      </c>
      <c r="D202" s="42">
        <f t="shared" si="17"/>
        <v>3590.31</v>
      </c>
      <c r="E202" s="27"/>
      <c r="F202" s="38">
        <f t="shared" si="18"/>
        <v>88.43</v>
      </c>
      <c r="G202" s="38">
        <f t="shared" si="19"/>
        <v>3501.88</v>
      </c>
      <c r="H202" s="38">
        <f t="shared" si="20"/>
        <v>14183.480000000076</v>
      </c>
      <c r="I202" s="39">
        <f>IF(A202="","",SUM(F$27:F202))</f>
        <v>139290.79999999999</v>
      </c>
      <c r="J202" s="39">
        <f>IF(A202="","",SUM(G$27:G202))</f>
        <v>465816.51999999996</v>
      </c>
      <c r="K202" s="28"/>
    </row>
    <row r="203" spans="1:11" x14ac:dyDescent="0.2">
      <c r="A203" s="37">
        <f t="shared" si="14"/>
        <v>177</v>
      </c>
      <c r="B203" s="2">
        <f t="shared" si="15"/>
        <v>48092</v>
      </c>
      <c r="C203" s="5">
        <f t="shared" si="16"/>
        <v>0.06</v>
      </c>
      <c r="D203" s="42">
        <f t="shared" si="17"/>
        <v>3590.31</v>
      </c>
      <c r="E203" s="27"/>
      <c r="F203" s="38">
        <f t="shared" si="18"/>
        <v>70.92</v>
      </c>
      <c r="G203" s="38">
        <f t="shared" si="19"/>
        <v>3519.39</v>
      </c>
      <c r="H203" s="38">
        <f t="shared" si="20"/>
        <v>10664.090000000077</v>
      </c>
      <c r="I203" s="39">
        <f>IF(A203="","",SUM(F$27:F203))</f>
        <v>139361.72</v>
      </c>
      <c r="J203" s="39">
        <f>IF(A203="","",SUM(G$27:G203))</f>
        <v>469335.91</v>
      </c>
      <c r="K203" s="28"/>
    </row>
    <row r="204" spans="1:11" x14ac:dyDescent="0.2">
      <c r="A204" s="37">
        <f t="shared" si="14"/>
        <v>178</v>
      </c>
      <c r="B204" s="2">
        <f t="shared" si="15"/>
        <v>48122</v>
      </c>
      <c r="C204" s="5">
        <f t="shared" si="16"/>
        <v>0.06</v>
      </c>
      <c r="D204" s="42">
        <f t="shared" si="17"/>
        <v>3590.31</v>
      </c>
      <c r="E204" s="27"/>
      <c r="F204" s="38">
        <f t="shared" si="18"/>
        <v>53.32</v>
      </c>
      <c r="G204" s="38">
        <f t="shared" si="19"/>
        <v>3536.99</v>
      </c>
      <c r="H204" s="38">
        <f t="shared" si="20"/>
        <v>7127.1000000000768</v>
      </c>
      <c r="I204" s="39">
        <f>IF(A204="","",SUM(F$27:F204))</f>
        <v>139415.04000000001</v>
      </c>
      <c r="J204" s="39">
        <f>IF(A204="","",SUM(G$27:G204))</f>
        <v>472872.89999999997</v>
      </c>
      <c r="K204" s="28"/>
    </row>
    <row r="205" spans="1:11" x14ac:dyDescent="0.2">
      <c r="A205" s="37">
        <f t="shared" si="14"/>
        <v>179</v>
      </c>
      <c r="B205" s="2">
        <f t="shared" si="15"/>
        <v>48153</v>
      </c>
      <c r="C205" s="5">
        <f t="shared" si="16"/>
        <v>0.06</v>
      </c>
      <c r="D205" s="42">
        <f t="shared" si="17"/>
        <v>3590.31</v>
      </c>
      <c r="E205" s="27"/>
      <c r="F205" s="38">
        <f t="shared" si="18"/>
        <v>35.64</v>
      </c>
      <c r="G205" s="38">
        <f t="shared" si="19"/>
        <v>3554.67</v>
      </c>
      <c r="H205" s="38">
        <f t="shared" si="20"/>
        <v>3572.4300000000767</v>
      </c>
      <c r="I205" s="39">
        <f>IF(A205="","",SUM(F$27:F205))</f>
        <v>139450.68000000002</v>
      </c>
      <c r="J205" s="39">
        <f>IF(A205="","",SUM(G$27:G205))</f>
        <v>476427.56999999995</v>
      </c>
      <c r="K205" s="28"/>
    </row>
    <row r="206" spans="1:11" x14ac:dyDescent="0.2">
      <c r="A206" s="37">
        <f t="shared" si="14"/>
        <v>180</v>
      </c>
      <c r="B206" s="2">
        <f t="shared" si="15"/>
        <v>48183</v>
      </c>
      <c r="C206" s="5">
        <f t="shared" si="16"/>
        <v>0.06</v>
      </c>
      <c r="D206" s="42">
        <f t="shared" si="17"/>
        <v>3590.2900000000768</v>
      </c>
      <c r="E206" s="27"/>
      <c r="F206" s="38">
        <f t="shared" si="18"/>
        <v>17.86</v>
      </c>
      <c r="G206" s="38">
        <f t="shared" si="19"/>
        <v>3572.4300000000767</v>
      </c>
      <c r="H206" s="38">
        <f t="shared" si="20"/>
        <v>0</v>
      </c>
      <c r="I206" s="39">
        <f>IF(A206="","",SUM(F$27:F206))</f>
        <v>139468.54</v>
      </c>
      <c r="J206" s="39">
        <f>IF(A206="","",SUM(G$27:G206))</f>
        <v>480000</v>
      </c>
      <c r="K206" s="28"/>
    </row>
    <row r="207" spans="1:11" x14ac:dyDescent="0.2">
      <c r="A207" s="37" t="str">
        <f t="shared" si="14"/>
        <v/>
      </c>
      <c r="B207" s="2" t="str">
        <f t="shared" si="15"/>
        <v/>
      </c>
      <c r="C207" s="5" t="str">
        <f t="shared" si="16"/>
        <v/>
      </c>
      <c r="D207" s="42" t="str">
        <f t="shared" si="17"/>
        <v/>
      </c>
      <c r="E207" s="27"/>
      <c r="F207" s="38" t="str">
        <f t="shared" si="18"/>
        <v/>
      </c>
      <c r="G207" s="38" t="str">
        <f t="shared" si="19"/>
        <v/>
      </c>
      <c r="H207" s="38" t="str">
        <f t="shared" si="20"/>
        <v/>
      </c>
      <c r="I207" s="39" t="str">
        <f>IF(A207="","",SUM(F$27:F207))</f>
        <v/>
      </c>
      <c r="J207" s="39" t="str">
        <f>IF(A207="","",SUM(G$27:G207))</f>
        <v/>
      </c>
      <c r="K207" s="28"/>
    </row>
    <row r="208" spans="1:11" x14ac:dyDescent="0.2">
      <c r="A208" s="37" t="str">
        <f t="shared" si="14"/>
        <v/>
      </c>
      <c r="B208" s="2" t="str">
        <f t="shared" si="15"/>
        <v/>
      </c>
      <c r="C208" s="5" t="str">
        <f t="shared" si="16"/>
        <v/>
      </c>
      <c r="D208" s="42" t="str">
        <f t="shared" si="17"/>
        <v/>
      </c>
      <c r="E208" s="27"/>
      <c r="F208" s="38" t="str">
        <f t="shared" si="18"/>
        <v/>
      </c>
      <c r="G208" s="38" t="str">
        <f t="shared" si="19"/>
        <v/>
      </c>
      <c r="H208" s="38" t="str">
        <f t="shared" si="20"/>
        <v/>
      </c>
      <c r="I208" s="39" t="str">
        <f>IF(A208="","",SUM(F$27:F208))</f>
        <v/>
      </c>
      <c r="J208" s="39" t="str">
        <f>IF(A208="","",SUM(G$27:G208))</f>
        <v/>
      </c>
      <c r="K208" s="28"/>
    </row>
    <row r="209" spans="1:11" x14ac:dyDescent="0.2">
      <c r="A209" s="37" t="str">
        <f t="shared" si="14"/>
        <v/>
      </c>
      <c r="B209" s="2" t="str">
        <f t="shared" si="15"/>
        <v/>
      </c>
      <c r="C209" s="5" t="str">
        <f t="shared" si="16"/>
        <v/>
      </c>
      <c r="D209" s="42" t="str">
        <f t="shared" si="17"/>
        <v/>
      </c>
      <c r="E209" s="27"/>
      <c r="F209" s="38" t="str">
        <f t="shared" si="18"/>
        <v/>
      </c>
      <c r="G209" s="38" t="str">
        <f t="shared" si="19"/>
        <v/>
      </c>
      <c r="H209" s="38" t="str">
        <f t="shared" si="20"/>
        <v/>
      </c>
      <c r="I209" s="39" t="str">
        <f>IF(A209="","",SUM(F$27:F209))</f>
        <v/>
      </c>
      <c r="J209" s="39" t="str">
        <f>IF(A209="","",SUM(G$27:G209))</f>
        <v/>
      </c>
      <c r="K209" s="28"/>
    </row>
    <row r="210" spans="1:11" x14ac:dyDescent="0.2">
      <c r="A210" s="37" t="str">
        <f t="shared" si="14"/>
        <v/>
      </c>
      <c r="B210" s="2" t="str">
        <f t="shared" si="15"/>
        <v/>
      </c>
      <c r="C210" s="5" t="str">
        <f t="shared" si="16"/>
        <v/>
      </c>
      <c r="D210" s="42" t="str">
        <f t="shared" si="17"/>
        <v/>
      </c>
      <c r="E210" s="27"/>
      <c r="F210" s="38" t="str">
        <f t="shared" si="18"/>
        <v/>
      </c>
      <c r="G210" s="38" t="str">
        <f t="shared" si="19"/>
        <v/>
      </c>
      <c r="H210" s="38" t="str">
        <f t="shared" si="20"/>
        <v/>
      </c>
      <c r="I210" s="39" t="str">
        <f>IF(A210="","",SUM(F$27:F210))</f>
        <v/>
      </c>
      <c r="J210" s="39" t="str">
        <f>IF(A210="","",SUM(G$27:G210))</f>
        <v/>
      </c>
      <c r="K210" s="28"/>
    </row>
    <row r="211" spans="1:11" x14ac:dyDescent="0.2">
      <c r="A211" s="37" t="str">
        <f t="shared" si="14"/>
        <v/>
      </c>
      <c r="B211" s="2" t="str">
        <f t="shared" si="15"/>
        <v/>
      </c>
      <c r="C211" s="5" t="str">
        <f t="shared" si="16"/>
        <v/>
      </c>
      <c r="D211" s="42" t="str">
        <f t="shared" si="17"/>
        <v/>
      </c>
      <c r="E211" s="27"/>
      <c r="F211" s="38" t="str">
        <f t="shared" si="18"/>
        <v/>
      </c>
      <c r="G211" s="38" t="str">
        <f t="shared" si="19"/>
        <v/>
      </c>
      <c r="H211" s="38" t="str">
        <f t="shared" si="20"/>
        <v/>
      </c>
      <c r="I211" s="39" t="str">
        <f>IF(A211="","",SUM(F$27:F211))</f>
        <v/>
      </c>
      <c r="J211" s="39" t="str">
        <f>IF(A211="","",SUM(G$27:G211))</f>
        <v/>
      </c>
      <c r="K211" s="28"/>
    </row>
    <row r="212" spans="1:11" x14ac:dyDescent="0.2">
      <c r="A212" s="37" t="str">
        <f t="shared" si="14"/>
        <v/>
      </c>
      <c r="B212" s="2" t="str">
        <f t="shared" si="15"/>
        <v/>
      </c>
      <c r="C212" s="5" t="str">
        <f t="shared" si="16"/>
        <v/>
      </c>
      <c r="D212" s="42" t="str">
        <f t="shared" si="17"/>
        <v/>
      </c>
      <c r="E212" s="27"/>
      <c r="F212" s="38" t="str">
        <f t="shared" si="18"/>
        <v/>
      </c>
      <c r="G212" s="38" t="str">
        <f t="shared" si="19"/>
        <v/>
      </c>
      <c r="H212" s="38" t="str">
        <f t="shared" si="20"/>
        <v/>
      </c>
      <c r="I212" s="39" t="str">
        <f>IF(A212="","",SUM(F$27:F212))</f>
        <v/>
      </c>
      <c r="J212" s="39" t="str">
        <f>IF(A212="","",SUM(G$27:G212))</f>
        <v/>
      </c>
      <c r="K212" s="28"/>
    </row>
    <row r="213" spans="1:11" x14ac:dyDescent="0.2">
      <c r="A213" s="37" t="str">
        <f t="shared" si="14"/>
        <v/>
      </c>
      <c r="B213" s="2" t="str">
        <f t="shared" si="15"/>
        <v/>
      </c>
      <c r="C213" s="5" t="str">
        <f t="shared" si="16"/>
        <v/>
      </c>
      <c r="D213" s="42" t="str">
        <f t="shared" si="17"/>
        <v/>
      </c>
      <c r="E213" s="27"/>
      <c r="F213" s="38" t="str">
        <f t="shared" si="18"/>
        <v/>
      </c>
      <c r="G213" s="38" t="str">
        <f t="shared" si="19"/>
        <v/>
      </c>
      <c r="H213" s="38" t="str">
        <f t="shared" si="20"/>
        <v/>
      </c>
      <c r="I213" s="39" t="str">
        <f>IF(A213="","",SUM(F$27:F213))</f>
        <v/>
      </c>
      <c r="J213" s="39" t="str">
        <f>IF(A213="","",SUM(G$27:G213))</f>
        <v/>
      </c>
      <c r="K213" s="28"/>
    </row>
    <row r="214" spans="1:11" x14ac:dyDescent="0.2">
      <c r="A214" s="37" t="str">
        <f t="shared" si="14"/>
        <v/>
      </c>
      <c r="B214" s="2" t="str">
        <f t="shared" si="15"/>
        <v/>
      </c>
      <c r="C214" s="5" t="str">
        <f t="shared" si="16"/>
        <v/>
      </c>
      <c r="D214" s="42" t="str">
        <f t="shared" si="17"/>
        <v/>
      </c>
      <c r="E214" s="27"/>
      <c r="F214" s="38" t="str">
        <f t="shared" si="18"/>
        <v/>
      </c>
      <c r="G214" s="38" t="str">
        <f t="shared" si="19"/>
        <v/>
      </c>
      <c r="H214" s="38" t="str">
        <f t="shared" si="20"/>
        <v/>
      </c>
      <c r="I214" s="39" t="str">
        <f>IF(A214="","",SUM(F$27:F214))</f>
        <v/>
      </c>
      <c r="J214" s="39" t="str">
        <f>IF(A214="","",SUM(G$27:G214))</f>
        <v/>
      </c>
      <c r="K214" s="28"/>
    </row>
    <row r="215" spans="1:11" x14ac:dyDescent="0.2">
      <c r="A215" s="37" t="str">
        <f t="shared" si="14"/>
        <v/>
      </c>
      <c r="B215" s="2" t="str">
        <f t="shared" si="15"/>
        <v/>
      </c>
      <c r="C215" s="5" t="str">
        <f t="shared" si="16"/>
        <v/>
      </c>
      <c r="D215" s="42" t="str">
        <f t="shared" si="17"/>
        <v/>
      </c>
      <c r="E215" s="27"/>
      <c r="F215" s="38" t="str">
        <f t="shared" si="18"/>
        <v/>
      </c>
      <c r="G215" s="38" t="str">
        <f t="shared" si="19"/>
        <v/>
      </c>
      <c r="H215" s="38" t="str">
        <f t="shared" si="20"/>
        <v/>
      </c>
      <c r="I215" s="39" t="str">
        <f>IF(A215="","",SUM(F$27:F215))</f>
        <v/>
      </c>
      <c r="J215" s="39" t="str">
        <f>IF(A215="","",SUM(G$27:G215))</f>
        <v/>
      </c>
      <c r="K215" s="28"/>
    </row>
    <row r="216" spans="1:11" x14ac:dyDescent="0.2">
      <c r="A216" s="37" t="str">
        <f t="shared" si="14"/>
        <v/>
      </c>
      <c r="B216" s="2" t="str">
        <f t="shared" si="15"/>
        <v/>
      </c>
      <c r="C216" s="5" t="str">
        <f t="shared" si="16"/>
        <v/>
      </c>
      <c r="D216" s="42" t="str">
        <f t="shared" si="17"/>
        <v/>
      </c>
      <c r="E216" s="27"/>
      <c r="F216" s="38" t="str">
        <f t="shared" si="18"/>
        <v/>
      </c>
      <c r="G216" s="38" t="str">
        <f t="shared" si="19"/>
        <v/>
      </c>
      <c r="H216" s="38" t="str">
        <f t="shared" si="20"/>
        <v/>
      </c>
      <c r="I216" s="39" t="str">
        <f>IF(A216="","",SUM(F$27:F216))</f>
        <v/>
      </c>
      <c r="J216" s="39" t="str">
        <f>IF(A216="","",SUM(G$27:G216))</f>
        <v/>
      </c>
      <c r="K216" s="28"/>
    </row>
    <row r="217" spans="1:11" x14ac:dyDescent="0.2">
      <c r="A217" s="37" t="str">
        <f t="shared" si="14"/>
        <v/>
      </c>
      <c r="B217" s="2" t="str">
        <f t="shared" si="15"/>
        <v/>
      </c>
      <c r="C217" s="5" t="str">
        <f t="shared" si="16"/>
        <v/>
      </c>
      <c r="D217" s="42" t="str">
        <f t="shared" si="17"/>
        <v/>
      </c>
      <c r="E217" s="27"/>
      <c r="F217" s="38" t="str">
        <f t="shared" si="18"/>
        <v/>
      </c>
      <c r="G217" s="38" t="str">
        <f t="shared" si="19"/>
        <v/>
      </c>
      <c r="H217" s="38" t="str">
        <f t="shared" si="20"/>
        <v/>
      </c>
      <c r="I217" s="39" t="str">
        <f>IF(A217="","",SUM(F$27:F217))</f>
        <v/>
      </c>
      <c r="J217" s="39" t="str">
        <f>IF(A217="","",SUM(G$27:G217))</f>
        <v/>
      </c>
      <c r="K217" s="28"/>
    </row>
    <row r="218" spans="1:11" x14ac:dyDescent="0.2">
      <c r="A218" s="37" t="str">
        <f t="shared" si="14"/>
        <v/>
      </c>
      <c r="B218" s="2" t="str">
        <f t="shared" si="15"/>
        <v/>
      </c>
      <c r="C218" s="5" t="str">
        <f t="shared" si="16"/>
        <v/>
      </c>
      <c r="D218" s="42" t="str">
        <f t="shared" si="17"/>
        <v/>
      </c>
      <c r="E218" s="27"/>
      <c r="F218" s="38" t="str">
        <f t="shared" si="18"/>
        <v/>
      </c>
      <c r="G218" s="38" t="str">
        <f t="shared" si="19"/>
        <v/>
      </c>
      <c r="H218" s="38" t="str">
        <f t="shared" si="20"/>
        <v/>
      </c>
      <c r="I218" s="39" t="str">
        <f>IF(A218="","",SUM(F$27:F218))</f>
        <v/>
      </c>
      <c r="J218" s="39" t="str">
        <f>IF(A218="","",SUM(G$27:G218))</f>
        <v/>
      </c>
      <c r="K218" s="28"/>
    </row>
    <row r="219" spans="1:11" x14ac:dyDescent="0.2">
      <c r="A219" s="37" t="str">
        <f t="shared" ref="A219:A250" si="21">IF(A218&gt;=nper,"",A218+1)</f>
        <v/>
      </c>
      <c r="B219" s="2" t="str">
        <f t="shared" ref="B219:B397" si="22">IF(A219="","",DATE(YEAR(fpdate),MONTH(fpdate)+(A219-1),DAY(fpdate)))</f>
        <v/>
      </c>
      <c r="C219" s="5" t="str">
        <f t="shared" ref="C219:C282" si="23">IF(A219="","",IF(A219&lt;$D$12*12,$D$5,MIN($D$15,$D$5+$D$14*ROUNDUP((A219-$D$12*12)/$D$13,0))))</f>
        <v/>
      </c>
      <c r="D219" s="42" t="str">
        <f t="shared" ref="D219:D282" si="24">IF(A219="","",MIN(ROUND(IF(C219=$D$5,$D$8,IF(C219=C218,D218,-PMT(C219/12,nper-A219+1,H218))),2),H218+ROUND(C219/12*H218,2)))</f>
        <v/>
      </c>
      <c r="E219" s="27"/>
      <c r="F219" s="38" t="str">
        <f t="shared" ref="F219:F250" si="25">IF(A219="","",ROUND(C219/12*H218,2))</f>
        <v/>
      </c>
      <c r="G219" s="38" t="str">
        <f t="shared" ref="G219:G250" si="26">IF(A219="","",D219-F219+E219)</f>
        <v/>
      </c>
      <c r="H219" s="38" t="str">
        <f t="shared" ref="H219:H250" si="27">IF(A219="","",H218-G219)</f>
        <v/>
      </c>
      <c r="I219" s="39" t="str">
        <f>IF(A219="","",SUM(F$27:F219))</f>
        <v/>
      </c>
      <c r="J219" s="39" t="str">
        <f>IF(A219="","",SUM(G$27:G219))</f>
        <v/>
      </c>
      <c r="K219" s="28"/>
    </row>
    <row r="220" spans="1:11" x14ac:dyDescent="0.2">
      <c r="A220" s="37" t="str">
        <f t="shared" si="21"/>
        <v/>
      </c>
      <c r="B220" s="2" t="str">
        <f t="shared" si="22"/>
        <v/>
      </c>
      <c r="C220" s="5" t="str">
        <f t="shared" si="23"/>
        <v/>
      </c>
      <c r="D220" s="42" t="str">
        <f t="shared" si="24"/>
        <v/>
      </c>
      <c r="E220" s="27"/>
      <c r="F220" s="38" t="str">
        <f t="shared" si="25"/>
        <v/>
      </c>
      <c r="G220" s="38" t="str">
        <f t="shared" si="26"/>
        <v/>
      </c>
      <c r="H220" s="38" t="str">
        <f t="shared" si="27"/>
        <v/>
      </c>
      <c r="I220" s="39" t="str">
        <f>IF(A220="","",SUM(F$27:F220))</f>
        <v/>
      </c>
      <c r="J220" s="39" t="str">
        <f>IF(A220="","",SUM(G$27:G220))</f>
        <v/>
      </c>
      <c r="K220" s="28"/>
    </row>
    <row r="221" spans="1:11" x14ac:dyDescent="0.2">
      <c r="A221" s="37" t="str">
        <f t="shared" si="21"/>
        <v/>
      </c>
      <c r="B221" s="2" t="str">
        <f t="shared" si="22"/>
        <v/>
      </c>
      <c r="C221" s="5" t="str">
        <f t="shared" si="23"/>
        <v/>
      </c>
      <c r="D221" s="42" t="str">
        <f t="shared" si="24"/>
        <v/>
      </c>
      <c r="E221" s="27"/>
      <c r="F221" s="38" t="str">
        <f t="shared" si="25"/>
        <v/>
      </c>
      <c r="G221" s="38" t="str">
        <f t="shared" si="26"/>
        <v/>
      </c>
      <c r="H221" s="38" t="str">
        <f t="shared" si="27"/>
        <v/>
      </c>
      <c r="I221" s="39" t="str">
        <f>IF(A221="","",SUM(F$27:F221))</f>
        <v/>
      </c>
      <c r="J221" s="39" t="str">
        <f>IF(A221="","",SUM(G$27:G221))</f>
        <v/>
      </c>
      <c r="K221" s="28"/>
    </row>
    <row r="222" spans="1:11" x14ac:dyDescent="0.2">
      <c r="A222" s="37" t="str">
        <f t="shared" si="21"/>
        <v/>
      </c>
      <c r="B222" s="2" t="str">
        <f t="shared" si="22"/>
        <v/>
      </c>
      <c r="C222" s="5" t="str">
        <f t="shared" si="23"/>
        <v/>
      </c>
      <c r="D222" s="42" t="str">
        <f t="shared" si="24"/>
        <v/>
      </c>
      <c r="E222" s="27"/>
      <c r="F222" s="38" t="str">
        <f t="shared" si="25"/>
        <v/>
      </c>
      <c r="G222" s="38" t="str">
        <f t="shared" si="26"/>
        <v/>
      </c>
      <c r="H222" s="38" t="str">
        <f t="shared" si="27"/>
        <v/>
      </c>
      <c r="I222" s="39" t="str">
        <f>IF(A222="","",SUM(F$27:F222))</f>
        <v/>
      </c>
      <c r="J222" s="39" t="str">
        <f>IF(A222="","",SUM(G$27:G222))</f>
        <v/>
      </c>
      <c r="K222" s="28"/>
    </row>
    <row r="223" spans="1:11" x14ac:dyDescent="0.2">
      <c r="A223" s="37" t="str">
        <f t="shared" si="21"/>
        <v/>
      </c>
      <c r="B223" s="2" t="str">
        <f t="shared" si="22"/>
        <v/>
      </c>
      <c r="C223" s="5" t="str">
        <f t="shared" si="23"/>
        <v/>
      </c>
      <c r="D223" s="42" t="str">
        <f t="shared" si="24"/>
        <v/>
      </c>
      <c r="E223" s="27"/>
      <c r="F223" s="38" t="str">
        <f t="shared" si="25"/>
        <v/>
      </c>
      <c r="G223" s="38" t="str">
        <f t="shared" si="26"/>
        <v/>
      </c>
      <c r="H223" s="38" t="str">
        <f t="shared" si="27"/>
        <v/>
      </c>
      <c r="I223" s="39" t="str">
        <f>IF(A223="","",SUM(F$27:F223))</f>
        <v/>
      </c>
      <c r="J223" s="39" t="str">
        <f>IF(A223="","",SUM(G$27:G223))</f>
        <v/>
      </c>
      <c r="K223" s="28"/>
    </row>
    <row r="224" spans="1:11" x14ac:dyDescent="0.2">
      <c r="A224" s="37" t="str">
        <f t="shared" si="21"/>
        <v/>
      </c>
      <c r="B224" s="2" t="str">
        <f t="shared" si="22"/>
        <v/>
      </c>
      <c r="C224" s="5" t="str">
        <f t="shared" si="23"/>
        <v/>
      </c>
      <c r="D224" s="42" t="str">
        <f t="shared" si="24"/>
        <v/>
      </c>
      <c r="E224" s="27"/>
      <c r="F224" s="38" t="str">
        <f t="shared" si="25"/>
        <v/>
      </c>
      <c r="G224" s="38" t="str">
        <f t="shared" si="26"/>
        <v/>
      </c>
      <c r="H224" s="38" t="str">
        <f t="shared" si="27"/>
        <v/>
      </c>
      <c r="I224" s="39" t="str">
        <f>IF(A224="","",SUM(F$27:F224))</f>
        <v/>
      </c>
      <c r="J224" s="39" t="str">
        <f>IF(A224="","",SUM(G$27:G224))</f>
        <v/>
      </c>
      <c r="K224" s="28"/>
    </row>
    <row r="225" spans="1:11" x14ac:dyDescent="0.2">
      <c r="A225" s="37" t="str">
        <f t="shared" si="21"/>
        <v/>
      </c>
      <c r="B225" s="2" t="str">
        <f t="shared" si="22"/>
        <v/>
      </c>
      <c r="C225" s="5" t="str">
        <f t="shared" si="23"/>
        <v/>
      </c>
      <c r="D225" s="42" t="str">
        <f t="shared" si="24"/>
        <v/>
      </c>
      <c r="E225" s="27"/>
      <c r="F225" s="38" t="str">
        <f t="shared" si="25"/>
        <v/>
      </c>
      <c r="G225" s="38" t="str">
        <f t="shared" si="26"/>
        <v/>
      </c>
      <c r="H225" s="38" t="str">
        <f t="shared" si="27"/>
        <v/>
      </c>
      <c r="I225" s="39" t="str">
        <f>IF(A225="","",SUM(F$27:F225))</f>
        <v/>
      </c>
      <c r="J225" s="39" t="str">
        <f>IF(A225="","",SUM(G$27:G225))</f>
        <v/>
      </c>
      <c r="K225" s="28"/>
    </row>
    <row r="226" spans="1:11" x14ac:dyDescent="0.2">
      <c r="A226" s="37" t="str">
        <f t="shared" si="21"/>
        <v/>
      </c>
      <c r="B226" s="2" t="str">
        <f t="shared" si="22"/>
        <v/>
      </c>
      <c r="C226" s="5" t="str">
        <f t="shared" si="23"/>
        <v/>
      </c>
      <c r="D226" s="42" t="str">
        <f t="shared" si="24"/>
        <v/>
      </c>
      <c r="E226" s="27"/>
      <c r="F226" s="38" t="str">
        <f t="shared" si="25"/>
        <v/>
      </c>
      <c r="G226" s="38" t="str">
        <f t="shared" si="26"/>
        <v/>
      </c>
      <c r="H226" s="38" t="str">
        <f t="shared" si="27"/>
        <v/>
      </c>
      <c r="I226" s="39" t="str">
        <f>IF(A226="","",SUM(F$27:F226))</f>
        <v/>
      </c>
      <c r="J226" s="39" t="str">
        <f>IF(A226="","",SUM(G$27:G226))</f>
        <v/>
      </c>
      <c r="K226" s="28"/>
    </row>
    <row r="227" spans="1:11" x14ac:dyDescent="0.2">
      <c r="A227" s="37" t="str">
        <f t="shared" si="21"/>
        <v/>
      </c>
      <c r="B227" s="2" t="str">
        <f t="shared" si="22"/>
        <v/>
      </c>
      <c r="C227" s="5" t="str">
        <f t="shared" si="23"/>
        <v/>
      </c>
      <c r="D227" s="42" t="str">
        <f t="shared" si="24"/>
        <v/>
      </c>
      <c r="E227" s="27"/>
      <c r="F227" s="38" t="str">
        <f t="shared" si="25"/>
        <v/>
      </c>
      <c r="G227" s="38" t="str">
        <f t="shared" si="26"/>
        <v/>
      </c>
      <c r="H227" s="38" t="str">
        <f t="shared" si="27"/>
        <v/>
      </c>
      <c r="I227" s="39" t="str">
        <f>IF(A227="","",SUM(F$27:F227))</f>
        <v/>
      </c>
      <c r="J227" s="39" t="str">
        <f>IF(A227="","",SUM(G$27:G227))</f>
        <v/>
      </c>
      <c r="K227" s="28"/>
    </row>
    <row r="228" spans="1:11" x14ac:dyDescent="0.2">
      <c r="A228" s="37" t="str">
        <f t="shared" si="21"/>
        <v/>
      </c>
      <c r="B228" s="2" t="str">
        <f t="shared" si="22"/>
        <v/>
      </c>
      <c r="C228" s="5" t="str">
        <f t="shared" si="23"/>
        <v/>
      </c>
      <c r="D228" s="42" t="str">
        <f t="shared" si="24"/>
        <v/>
      </c>
      <c r="E228" s="27"/>
      <c r="F228" s="38" t="str">
        <f t="shared" si="25"/>
        <v/>
      </c>
      <c r="G228" s="38" t="str">
        <f t="shared" si="26"/>
        <v/>
      </c>
      <c r="H228" s="38" t="str">
        <f t="shared" si="27"/>
        <v/>
      </c>
      <c r="I228" s="39" t="str">
        <f>IF(A228="","",SUM(F$27:F228))</f>
        <v/>
      </c>
      <c r="J228" s="39" t="str">
        <f>IF(A228="","",SUM(G$27:G228))</f>
        <v/>
      </c>
      <c r="K228" s="28"/>
    </row>
    <row r="229" spans="1:11" x14ac:dyDescent="0.2">
      <c r="A229" s="37" t="str">
        <f t="shared" si="21"/>
        <v/>
      </c>
      <c r="B229" s="2" t="str">
        <f t="shared" si="22"/>
        <v/>
      </c>
      <c r="C229" s="5" t="str">
        <f t="shared" si="23"/>
        <v/>
      </c>
      <c r="D229" s="42" t="str">
        <f t="shared" si="24"/>
        <v/>
      </c>
      <c r="E229" s="27"/>
      <c r="F229" s="38" t="str">
        <f t="shared" si="25"/>
        <v/>
      </c>
      <c r="G229" s="38" t="str">
        <f t="shared" si="26"/>
        <v/>
      </c>
      <c r="H229" s="38" t="str">
        <f t="shared" si="27"/>
        <v/>
      </c>
      <c r="I229" s="39" t="str">
        <f>IF(A229="","",SUM(F$27:F229))</f>
        <v/>
      </c>
      <c r="J229" s="39" t="str">
        <f>IF(A229="","",SUM(G$27:G229))</f>
        <v/>
      </c>
      <c r="K229" s="28"/>
    </row>
    <row r="230" spans="1:11" x14ac:dyDescent="0.2">
      <c r="A230" s="37" t="str">
        <f t="shared" si="21"/>
        <v/>
      </c>
      <c r="B230" s="2" t="str">
        <f t="shared" si="22"/>
        <v/>
      </c>
      <c r="C230" s="5" t="str">
        <f t="shared" si="23"/>
        <v/>
      </c>
      <c r="D230" s="42" t="str">
        <f t="shared" si="24"/>
        <v/>
      </c>
      <c r="E230" s="27"/>
      <c r="F230" s="38" t="str">
        <f t="shared" si="25"/>
        <v/>
      </c>
      <c r="G230" s="38" t="str">
        <f t="shared" si="26"/>
        <v/>
      </c>
      <c r="H230" s="38" t="str">
        <f t="shared" si="27"/>
        <v/>
      </c>
      <c r="I230" s="39" t="str">
        <f>IF(A230="","",SUM(F$27:F230))</f>
        <v/>
      </c>
      <c r="J230" s="39" t="str">
        <f>IF(A230="","",SUM(G$27:G230))</f>
        <v/>
      </c>
      <c r="K230" s="28"/>
    </row>
    <row r="231" spans="1:11" x14ac:dyDescent="0.2">
      <c r="A231" s="37" t="str">
        <f t="shared" si="21"/>
        <v/>
      </c>
      <c r="B231" s="2" t="str">
        <f t="shared" si="22"/>
        <v/>
      </c>
      <c r="C231" s="5" t="str">
        <f t="shared" si="23"/>
        <v/>
      </c>
      <c r="D231" s="42" t="str">
        <f t="shared" si="24"/>
        <v/>
      </c>
      <c r="E231" s="27"/>
      <c r="F231" s="38" t="str">
        <f t="shared" si="25"/>
        <v/>
      </c>
      <c r="G231" s="38" t="str">
        <f t="shared" si="26"/>
        <v/>
      </c>
      <c r="H231" s="38" t="str">
        <f t="shared" si="27"/>
        <v/>
      </c>
      <c r="I231" s="39" t="str">
        <f>IF(A231="","",SUM(F$27:F231))</f>
        <v/>
      </c>
      <c r="J231" s="39" t="str">
        <f>IF(A231="","",SUM(G$27:G231))</f>
        <v/>
      </c>
      <c r="K231" s="28"/>
    </row>
    <row r="232" spans="1:11" x14ac:dyDescent="0.2">
      <c r="A232" s="37" t="str">
        <f t="shared" si="21"/>
        <v/>
      </c>
      <c r="B232" s="2" t="str">
        <f t="shared" si="22"/>
        <v/>
      </c>
      <c r="C232" s="5" t="str">
        <f t="shared" si="23"/>
        <v/>
      </c>
      <c r="D232" s="42" t="str">
        <f t="shared" si="24"/>
        <v/>
      </c>
      <c r="E232" s="27"/>
      <c r="F232" s="38" t="str">
        <f t="shared" si="25"/>
        <v/>
      </c>
      <c r="G232" s="38" t="str">
        <f t="shared" si="26"/>
        <v/>
      </c>
      <c r="H232" s="38" t="str">
        <f t="shared" si="27"/>
        <v/>
      </c>
      <c r="I232" s="39" t="str">
        <f>IF(A232="","",SUM(F$27:F232))</f>
        <v/>
      </c>
      <c r="J232" s="39" t="str">
        <f>IF(A232="","",SUM(G$27:G232))</f>
        <v/>
      </c>
      <c r="K232" s="28"/>
    </row>
    <row r="233" spans="1:11" x14ac:dyDescent="0.2">
      <c r="A233" s="37" t="str">
        <f t="shared" si="21"/>
        <v/>
      </c>
      <c r="B233" s="2" t="str">
        <f t="shared" si="22"/>
        <v/>
      </c>
      <c r="C233" s="5" t="str">
        <f t="shared" si="23"/>
        <v/>
      </c>
      <c r="D233" s="42" t="str">
        <f t="shared" si="24"/>
        <v/>
      </c>
      <c r="E233" s="27"/>
      <c r="F233" s="38" t="str">
        <f t="shared" si="25"/>
        <v/>
      </c>
      <c r="G233" s="38" t="str">
        <f t="shared" si="26"/>
        <v/>
      </c>
      <c r="H233" s="38" t="str">
        <f t="shared" si="27"/>
        <v/>
      </c>
      <c r="I233" s="39" t="str">
        <f>IF(A233="","",SUM(F$27:F233))</f>
        <v/>
      </c>
      <c r="J233" s="39" t="str">
        <f>IF(A233="","",SUM(G$27:G233))</f>
        <v/>
      </c>
      <c r="K233" s="28"/>
    </row>
    <row r="234" spans="1:11" x14ac:dyDescent="0.2">
      <c r="A234" s="37" t="str">
        <f t="shared" si="21"/>
        <v/>
      </c>
      <c r="B234" s="2" t="str">
        <f t="shared" si="22"/>
        <v/>
      </c>
      <c r="C234" s="5" t="str">
        <f t="shared" si="23"/>
        <v/>
      </c>
      <c r="D234" s="42" t="str">
        <f t="shared" si="24"/>
        <v/>
      </c>
      <c r="E234" s="27"/>
      <c r="F234" s="38" t="str">
        <f t="shared" si="25"/>
        <v/>
      </c>
      <c r="G234" s="38" t="str">
        <f t="shared" si="26"/>
        <v/>
      </c>
      <c r="H234" s="38" t="str">
        <f t="shared" si="27"/>
        <v/>
      </c>
      <c r="I234" s="39" t="str">
        <f>IF(A234="","",SUM(F$27:F234))</f>
        <v/>
      </c>
      <c r="J234" s="39" t="str">
        <f>IF(A234="","",SUM(G$27:G234))</f>
        <v/>
      </c>
      <c r="K234" s="28"/>
    </row>
    <row r="235" spans="1:11" x14ac:dyDescent="0.2">
      <c r="A235" s="37" t="str">
        <f t="shared" si="21"/>
        <v/>
      </c>
      <c r="B235" s="2" t="str">
        <f t="shared" si="22"/>
        <v/>
      </c>
      <c r="C235" s="5" t="str">
        <f t="shared" si="23"/>
        <v/>
      </c>
      <c r="D235" s="42" t="str">
        <f t="shared" si="24"/>
        <v/>
      </c>
      <c r="E235" s="27"/>
      <c r="F235" s="38" t="str">
        <f t="shared" si="25"/>
        <v/>
      </c>
      <c r="G235" s="38" t="str">
        <f t="shared" si="26"/>
        <v/>
      </c>
      <c r="H235" s="38" t="str">
        <f t="shared" si="27"/>
        <v/>
      </c>
      <c r="I235" s="39" t="str">
        <f>IF(A235="","",SUM(F$27:F235))</f>
        <v/>
      </c>
      <c r="J235" s="39" t="str">
        <f>IF(A235="","",SUM(G$27:G235))</f>
        <v/>
      </c>
      <c r="K235" s="28"/>
    </row>
    <row r="236" spans="1:11" x14ac:dyDescent="0.2">
      <c r="A236" s="37" t="str">
        <f t="shared" si="21"/>
        <v/>
      </c>
      <c r="B236" s="2" t="str">
        <f t="shared" si="22"/>
        <v/>
      </c>
      <c r="C236" s="5" t="str">
        <f t="shared" si="23"/>
        <v/>
      </c>
      <c r="D236" s="42" t="str">
        <f t="shared" si="24"/>
        <v/>
      </c>
      <c r="E236" s="27"/>
      <c r="F236" s="38" t="str">
        <f t="shared" si="25"/>
        <v/>
      </c>
      <c r="G236" s="38" t="str">
        <f t="shared" si="26"/>
        <v/>
      </c>
      <c r="H236" s="38" t="str">
        <f t="shared" si="27"/>
        <v/>
      </c>
      <c r="I236" s="39" t="str">
        <f>IF(A236="","",SUM(F$27:F236))</f>
        <v/>
      </c>
      <c r="J236" s="39" t="str">
        <f>IF(A236="","",SUM(G$27:G236))</f>
        <v/>
      </c>
      <c r="K236" s="28"/>
    </row>
    <row r="237" spans="1:11" x14ac:dyDescent="0.2">
      <c r="A237" s="37" t="str">
        <f t="shared" si="21"/>
        <v/>
      </c>
      <c r="B237" s="2" t="str">
        <f t="shared" si="22"/>
        <v/>
      </c>
      <c r="C237" s="5" t="str">
        <f t="shared" si="23"/>
        <v/>
      </c>
      <c r="D237" s="42" t="str">
        <f t="shared" si="24"/>
        <v/>
      </c>
      <c r="E237" s="27"/>
      <c r="F237" s="38" t="str">
        <f t="shared" si="25"/>
        <v/>
      </c>
      <c r="G237" s="38" t="str">
        <f t="shared" si="26"/>
        <v/>
      </c>
      <c r="H237" s="38" t="str">
        <f t="shared" si="27"/>
        <v/>
      </c>
      <c r="I237" s="39" t="str">
        <f>IF(A237="","",SUM(F$27:F237))</f>
        <v/>
      </c>
      <c r="J237" s="39" t="str">
        <f>IF(A237="","",SUM(G$27:G237))</f>
        <v/>
      </c>
      <c r="K237" s="28"/>
    </row>
    <row r="238" spans="1:11" x14ac:dyDescent="0.2">
      <c r="A238" s="37" t="str">
        <f t="shared" si="21"/>
        <v/>
      </c>
      <c r="B238" s="2" t="str">
        <f t="shared" si="22"/>
        <v/>
      </c>
      <c r="C238" s="5" t="str">
        <f t="shared" si="23"/>
        <v/>
      </c>
      <c r="D238" s="42" t="str">
        <f t="shared" si="24"/>
        <v/>
      </c>
      <c r="E238" s="27"/>
      <c r="F238" s="38" t="str">
        <f t="shared" si="25"/>
        <v/>
      </c>
      <c r="G238" s="38" t="str">
        <f t="shared" si="26"/>
        <v/>
      </c>
      <c r="H238" s="38" t="str">
        <f t="shared" si="27"/>
        <v/>
      </c>
      <c r="I238" s="39" t="str">
        <f>IF(A238="","",SUM(F$27:F238))</f>
        <v/>
      </c>
      <c r="J238" s="39" t="str">
        <f>IF(A238="","",SUM(G$27:G238))</f>
        <v/>
      </c>
      <c r="K238" s="28"/>
    </row>
    <row r="239" spans="1:11" x14ac:dyDescent="0.2">
      <c r="A239" s="37" t="str">
        <f t="shared" si="21"/>
        <v/>
      </c>
      <c r="B239" s="2" t="str">
        <f t="shared" si="22"/>
        <v/>
      </c>
      <c r="C239" s="5" t="str">
        <f t="shared" si="23"/>
        <v/>
      </c>
      <c r="D239" s="42" t="str">
        <f t="shared" si="24"/>
        <v/>
      </c>
      <c r="E239" s="27"/>
      <c r="F239" s="38" t="str">
        <f t="shared" si="25"/>
        <v/>
      </c>
      <c r="G239" s="38" t="str">
        <f t="shared" si="26"/>
        <v/>
      </c>
      <c r="H239" s="38" t="str">
        <f t="shared" si="27"/>
        <v/>
      </c>
      <c r="I239" s="39" t="str">
        <f>IF(A239="","",SUM(F$27:F239))</f>
        <v/>
      </c>
      <c r="J239" s="39" t="str">
        <f>IF(A239="","",SUM(G$27:G239))</f>
        <v/>
      </c>
      <c r="K239" s="28"/>
    </row>
    <row r="240" spans="1:11" x14ac:dyDescent="0.2">
      <c r="A240" s="37" t="str">
        <f t="shared" si="21"/>
        <v/>
      </c>
      <c r="B240" s="2" t="str">
        <f t="shared" si="22"/>
        <v/>
      </c>
      <c r="C240" s="5" t="str">
        <f t="shared" si="23"/>
        <v/>
      </c>
      <c r="D240" s="42" t="str">
        <f t="shared" si="24"/>
        <v/>
      </c>
      <c r="E240" s="27"/>
      <c r="F240" s="38" t="str">
        <f t="shared" si="25"/>
        <v/>
      </c>
      <c r="G240" s="38" t="str">
        <f t="shared" si="26"/>
        <v/>
      </c>
      <c r="H240" s="38" t="str">
        <f t="shared" si="27"/>
        <v/>
      </c>
      <c r="I240" s="39" t="str">
        <f>IF(A240="","",SUM(F$27:F240))</f>
        <v/>
      </c>
      <c r="J240" s="39" t="str">
        <f>IF(A240="","",SUM(G$27:G240))</f>
        <v/>
      </c>
      <c r="K240" s="28"/>
    </row>
    <row r="241" spans="1:11" x14ac:dyDescent="0.2">
      <c r="A241" s="37" t="str">
        <f t="shared" si="21"/>
        <v/>
      </c>
      <c r="B241" s="2" t="str">
        <f t="shared" si="22"/>
        <v/>
      </c>
      <c r="C241" s="5" t="str">
        <f t="shared" si="23"/>
        <v/>
      </c>
      <c r="D241" s="42" t="str">
        <f t="shared" si="24"/>
        <v/>
      </c>
      <c r="E241" s="27"/>
      <c r="F241" s="38" t="str">
        <f t="shared" si="25"/>
        <v/>
      </c>
      <c r="G241" s="38" t="str">
        <f t="shared" si="26"/>
        <v/>
      </c>
      <c r="H241" s="38" t="str">
        <f t="shared" si="27"/>
        <v/>
      </c>
      <c r="I241" s="39" t="str">
        <f>IF(A241="","",SUM(F$27:F241))</f>
        <v/>
      </c>
      <c r="J241" s="39" t="str">
        <f>IF(A241="","",SUM(G$27:G241))</f>
        <v/>
      </c>
      <c r="K241" s="28"/>
    </row>
    <row r="242" spans="1:11" x14ac:dyDescent="0.2">
      <c r="A242" s="37" t="str">
        <f t="shared" si="21"/>
        <v/>
      </c>
      <c r="B242" s="2" t="str">
        <f t="shared" si="22"/>
        <v/>
      </c>
      <c r="C242" s="5" t="str">
        <f t="shared" si="23"/>
        <v/>
      </c>
      <c r="D242" s="42" t="str">
        <f t="shared" si="24"/>
        <v/>
      </c>
      <c r="E242" s="27"/>
      <c r="F242" s="38" t="str">
        <f t="shared" si="25"/>
        <v/>
      </c>
      <c r="G242" s="38" t="str">
        <f t="shared" si="26"/>
        <v/>
      </c>
      <c r="H242" s="38" t="str">
        <f t="shared" si="27"/>
        <v/>
      </c>
      <c r="I242" s="39" t="str">
        <f>IF(A242="","",SUM(F$27:F242))</f>
        <v/>
      </c>
      <c r="J242" s="39" t="str">
        <f>IF(A242="","",SUM(G$27:G242))</f>
        <v/>
      </c>
      <c r="K242" s="28"/>
    </row>
    <row r="243" spans="1:11" x14ac:dyDescent="0.2">
      <c r="A243" s="37" t="str">
        <f t="shared" si="21"/>
        <v/>
      </c>
      <c r="B243" s="2" t="str">
        <f t="shared" si="22"/>
        <v/>
      </c>
      <c r="C243" s="5" t="str">
        <f t="shared" si="23"/>
        <v/>
      </c>
      <c r="D243" s="42" t="str">
        <f t="shared" si="24"/>
        <v/>
      </c>
      <c r="E243" s="27"/>
      <c r="F243" s="38" t="str">
        <f t="shared" si="25"/>
        <v/>
      </c>
      <c r="G243" s="38" t="str">
        <f t="shared" si="26"/>
        <v/>
      </c>
      <c r="H243" s="38" t="str">
        <f t="shared" si="27"/>
        <v/>
      </c>
      <c r="I243" s="39" t="str">
        <f>IF(A243="","",SUM(F$27:F243))</f>
        <v/>
      </c>
      <c r="J243" s="39" t="str">
        <f>IF(A243="","",SUM(G$27:G243))</f>
        <v/>
      </c>
      <c r="K243" s="28"/>
    </row>
    <row r="244" spans="1:11" x14ac:dyDescent="0.2">
      <c r="A244" s="37" t="str">
        <f t="shared" si="21"/>
        <v/>
      </c>
      <c r="B244" s="2" t="str">
        <f t="shared" si="22"/>
        <v/>
      </c>
      <c r="C244" s="5" t="str">
        <f t="shared" si="23"/>
        <v/>
      </c>
      <c r="D244" s="42" t="str">
        <f t="shared" si="24"/>
        <v/>
      </c>
      <c r="E244" s="27"/>
      <c r="F244" s="38" t="str">
        <f t="shared" si="25"/>
        <v/>
      </c>
      <c r="G244" s="38" t="str">
        <f t="shared" si="26"/>
        <v/>
      </c>
      <c r="H244" s="38" t="str">
        <f t="shared" si="27"/>
        <v/>
      </c>
      <c r="I244" s="39" t="str">
        <f>IF(A244="","",SUM(F$27:F244))</f>
        <v/>
      </c>
      <c r="J244" s="39" t="str">
        <f>IF(A244="","",SUM(G$27:G244))</f>
        <v/>
      </c>
      <c r="K244" s="28"/>
    </row>
    <row r="245" spans="1:11" x14ac:dyDescent="0.2">
      <c r="A245" s="37" t="str">
        <f t="shared" si="21"/>
        <v/>
      </c>
      <c r="B245" s="2" t="str">
        <f t="shared" si="22"/>
        <v/>
      </c>
      <c r="C245" s="5" t="str">
        <f t="shared" si="23"/>
        <v/>
      </c>
      <c r="D245" s="42" t="str">
        <f t="shared" si="24"/>
        <v/>
      </c>
      <c r="E245" s="27"/>
      <c r="F245" s="38" t="str">
        <f t="shared" si="25"/>
        <v/>
      </c>
      <c r="G245" s="38" t="str">
        <f t="shared" si="26"/>
        <v/>
      </c>
      <c r="H245" s="38" t="str">
        <f t="shared" si="27"/>
        <v/>
      </c>
      <c r="I245" s="39" t="str">
        <f>IF(A245="","",SUM(F$27:F245))</f>
        <v/>
      </c>
      <c r="J245" s="39" t="str">
        <f>IF(A245="","",SUM(G$27:G245))</f>
        <v/>
      </c>
      <c r="K245" s="28"/>
    </row>
    <row r="246" spans="1:11" x14ac:dyDescent="0.2">
      <c r="A246" s="37" t="str">
        <f t="shared" si="21"/>
        <v/>
      </c>
      <c r="B246" s="2" t="str">
        <f t="shared" si="22"/>
        <v/>
      </c>
      <c r="C246" s="5" t="str">
        <f t="shared" si="23"/>
        <v/>
      </c>
      <c r="D246" s="42" t="str">
        <f t="shared" si="24"/>
        <v/>
      </c>
      <c r="E246" s="27"/>
      <c r="F246" s="38" t="str">
        <f t="shared" si="25"/>
        <v/>
      </c>
      <c r="G246" s="38" t="str">
        <f t="shared" si="26"/>
        <v/>
      </c>
      <c r="H246" s="38" t="str">
        <f t="shared" si="27"/>
        <v/>
      </c>
      <c r="I246" s="39" t="str">
        <f>IF(A246="","",SUM(F$27:F246))</f>
        <v/>
      </c>
      <c r="J246" s="39" t="str">
        <f>IF(A246="","",SUM(G$27:G246))</f>
        <v/>
      </c>
      <c r="K246" s="28"/>
    </row>
    <row r="247" spans="1:11" x14ac:dyDescent="0.2">
      <c r="A247" s="37" t="str">
        <f t="shared" si="21"/>
        <v/>
      </c>
      <c r="B247" s="2" t="str">
        <f t="shared" si="22"/>
        <v/>
      </c>
      <c r="C247" s="5" t="str">
        <f t="shared" si="23"/>
        <v/>
      </c>
      <c r="D247" s="42" t="str">
        <f t="shared" si="24"/>
        <v/>
      </c>
      <c r="E247" s="27"/>
      <c r="F247" s="38" t="str">
        <f t="shared" si="25"/>
        <v/>
      </c>
      <c r="G247" s="38" t="str">
        <f t="shared" si="26"/>
        <v/>
      </c>
      <c r="H247" s="38" t="str">
        <f t="shared" si="27"/>
        <v/>
      </c>
      <c r="I247" s="39" t="str">
        <f>IF(A247="","",SUM(F$27:F247))</f>
        <v/>
      </c>
      <c r="J247" s="39" t="str">
        <f>IF(A247="","",SUM(G$27:G247))</f>
        <v/>
      </c>
      <c r="K247" s="28"/>
    </row>
    <row r="248" spans="1:11" x14ac:dyDescent="0.2">
      <c r="A248" s="37" t="str">
        <f t="shared" si="21"/>
        <v/>
      </c>
      <c r="B248" s="2" t="str">
        <f t="shared" si="22"/>
        <v/>
      </c>
      <c r="C248" s="5" t="str">
        <f t="shared" si="23"/>
        <v/>
      </c>
      <c r="D248" s="42" t="str">
        <f t="shared" si="24"/>
        <v/>
      </c>
      <c r="E248" s="27"/>
      <c r="F248" s="38" t="str">
        <f t="shared" si="25"/>
        <v/>
      </c>
      <c r="G248" s="38" t="str">
        <f t="shared" si="26"/>
        <v/>
      </c>
      <c r="H248" s="38" t="str">
        <f t="shared" si="27"/>
        <v/>
      </c>
      <c r="I248" s="39" t="str">
        <f>IF(A248="","",SUM(F$27:F248))</f>
        <v/>
      </c>
      <c r="J248" s="39" t="str">
        <f>IF(A248="","",SUM(G$27:G248))</f>
        <v/>
      </c>
      <c r="K248" s="28"/>
    </row>
    <row r="249" spans="1:11" x14ac:dyDescent="0.2">
      <c r="A249" s="37" t="str">
        <f t="shared" si="21"/>
        <v/>
      </c>
      <c r="B249" s="2" t="str">
        <f t="shared" si="22"/>
        <v/>
      </c>
      <c r="C249" s="5" t="str">
        <f t="shared" si="23"/>
        <v/>
      </c>
      <c r="D249" s="42" t="str">
        <f t="shared" si="24"/>
        <v/>
      </c>
      <c r="E249" s="27"/>
      <c r="F249" s="38" t="str">
        <f t="shared" si="25"/>
        <v/>
      </c>
      <c r="G249" s="38" t="str">
        <f t="shared" si="26"/>
        <v/>
      </c>
      <c r="H249" s="38" t="str">
        <f t="shared" si="27"/>
        <v/>
      </c>
      <c r="I249" s="39" t="str">
        <f>IF(A249="","",SUM(F$27:F249))</f>
        <v/>
      </c>
      <c r="J249" s="39" t="str">
        <f>IF(A249="","",SUM(G$27:G249))</f>
        <v/>
      </c>
      <c r="K249" s="28"/>
    </row>
    <row r="250" spans="1:11" x14ac:dyDescent="0.2">
      <c r="A250" s="37" t="str">
        <f t="shared" si="21"/>
        <v/>
      </c>
      <c r="B250" s="2" t="str">
        <f t="shared" si="22"/>
        <v/>
      </c>
      <c r="C250" s="5" t="str">
        <f t="shared" si="23"/>
        <v/>
      </c>
      <c r="D250" s="42" t="str">
        <f t="shared" si="24"/>
        <v/>
      </c>
      <c r="E250" s="27"/>
      <c r="F250" s="38" t="str">
        <f t="shared" si="25"/>
        <v/>
      </c>
      <c r="G250" s="38" t="str">
        <f t="shared" si="26"/>
        <v/>
      </c>
      <c r="H250" s="38" t="str">
        <f t="shared" si="27"/>
        <v/>
      </c>
      <c r="I250" s="39" t="str">
        <f>IF(A250="","",SUM(F$27:F250))</f>
        <v/>
      </c>
      <c r="J250" s="39" t="str">
        <f>IF(A250="","",SUM(G$27:G250))</f>
        <v/>
      </c>
      <c r="K250" s="28"/>
    </row>
    <row r="251" spans="1:11" x14ac:dyDescent="0.2">
      <c r="A251" s="37" t="str">
        <f t="shared" ref="A251:A270" si="28">IF(A250&gt;=nper,"",A250+1)</f>
        <v/>
      </c>
      <c r="B251" s="2" t="str">
        <f t="shared" si="22"/>
        <v/>
      </c>
      <c r="C251" s="5" t="str">
        <f t="shared" si="23"/>
        <v/>
      </c>
      <c r="D251" s="42" t="str">
        <f t="shared" si="24"/>
        <v/>
      </c>
      <c r="E251" s="27"/>
      <c r="F251" s="38" t="str">
        <f t="shared" ref="F251:F270" si="29">IF(A251="","",ROUND(C251/12*H250,2))</f>
        <v/>
      </c>
      <c r="G251" s="38" t="str">
        <f t="shared" ref="G251:G270" si="30">IF(A251="","",D251-F251+E251)</f>
        <v/>
      </c>
      <c r="H251" s="38" t="str">
        <f t="shared" ref="H251:H270" si="31">IF(A251="","",H250-G251)</f>
        <v/>
      </c>
      <c r="I251" s="39" t="str">
        <f>IF(A251="","",SUM(F$27:F251))</f>
        <v/>
      </c>
      <c r="J251" s="39" t="str">
        <f>IF(A251="","",SUM(G$27:G251))</f>
        <v/>
      </c>
      <c r="K251" s="28"/>
    </row>
    <row r="252" spans="1:11" x14ac:dyDescent="0.2">
      <c r="A252" s="37" t="str">
        <f t="shared" si="28"/>
        <v/>
      </c>
      <c r="B252" s="2" t="str">
        <f t="shared" si="22"/>
        <v/>
      </c>
      <c r="C252" s="5" t="str">
        <f t="shared" si="23"/>
        <v/>
      </c>
      <c r="D252" s="42" t="str">
        <f t="shared" si="24"/>
        <v/>
      </c>
      <c r="E252" s="27"/>
      <c r="F252" s="38" t="str">
        <f t="shared" si="29"/>
        <v/>
      </c>
      <c r="G252" s="38" t="str">
        <f t="shared" si="30"/>
        <v/>
      </c>
      <c r="H252" s="38" t="str">
        <f t="shared" si="31"/>
        <v/>
      </c>
      <c r="I252" s="39" t="str">
        <f>IF(A252="","",SUM(F$27:F252))</f>
        <v/>
      </c>
      <c r="J252" s="39" t="str">
        <f>IF(A252="","",SUM(G$27:G252))</f>
        <v/>
      </c>
      <c r="K252" s="28"/>
    </row>
    <row r="253" spans="1:11" x14ac:dyDescent="0.2">
      <c r="A253" s="37" t="str">
        <f t="shared" si="28"/>
        <v/>
      </c>
      <c r="B253" s="2" t="str">
        <f t="shared" si="22"/>
        <v/>
      </c>
      <c r="C253" s="5" t="str">
        <f t="shared" si="23"/>
        <v/>
      </c>
      <c r="D253" s="42" t="str">
        <f t="shared" si="24"/>
        <v/>
      </c>
      <c r="E253" s="27"/>
      <c r="F253" s="38" t="str">
        <f t="shared" si="29"/>
        <v/>
      </c>
      <c r="G253" s="38" t="str">
        <f t="shared" si="30"/>
        <v/>
      </c>
      <c r="H253" s="38" t="str">
        <f t="shared" si="31"/>
        <v/>
      </c>
      <c r="I253" s="39" t="str">
        <f>IF(A253="","",SUM(F$27:F253))</f>
        <v/>
      </c>
      <c r="J253" s="39" t="str">
        <f>IF(A253="","",SUM(G$27:G253))</f>
        <v/>
      </c>
      <c r="K253" s="28"/>
    </row>
    <row r="254" spans="1:11" x14ac:dyDescent="0.2">
      <c r="A254" s="37" t="str">
        <f t="shared" si="28"/>
        <v/>
      </c>
      <c r="B254" s="2" t="str">
        <f t="shared" si="22"/>
        <v/>
      </c>
      <c r="C254" s="5" t="str">
        <f t="shared" si="23"/>
        <v/>
      </c>
      <c r="D254" s="42" t="str">
        <f t="shared" si="24"/>
        <v/>
      </c>
      <c r="E254" s="27"/>
      <c r="F254" s="38" t="str">
        <f t="shared" si="29"/>
        <v/>
      </c>
      <c r="G254" s="38" t="str">
        <f t="shared" si="30"/>
        <v/>
      </c>
      <c r="H254" s="38" t="str">
        <f t="shared" si="31"/>
        <v/>
      </c>
      <c r="I254" s="39" t="str">
        <f>IF(A254="","",SUM(F$27:F254))</f>
        <v/>
      </c>
      <c r="J254" s="39" t="str">
        <f>IF(A254="","",SUM(G$27:G254))</f>
        <v/>
      </c>
      <c r="K254" s="28"/>
    </row>
    <row r="255" spans="1:11" x14ac:dyDescent="0.2">
      <c r="A255" s="37" t="str">
        <f t="shared" si="28"/>
        <v/>
      </c>
      <c r="B255" s="2" t="str">
        <f t="shared" si="22"/>
        <v/>
      </c>
      <c r="C255" s="5" t="str">
        <f t="shared" si="23"/>
        <v/>
      </c>
      <c r="D255" s="42" t="str">
        <f t="shared" si="24"/>
        <v/>
      </c>
      <c r="E255" s="27"/>
      <c r="F255" s="38" t="str">
        <f t="shared" si="29"/>
        <v/>
      </c>
      <c r="G255" s="38" t="str">
        <f t="shared" si="30"/>
        <v/>
      </c>
      <c r="H255" s="38" t="str">
        <f t="shared" si="31"/>
        <v/>
      </c>
      <c r="I255" s="39" t="str">
        <f>IF(A255="","",SUM(F$27:F255))</f>
        <v/>
      </c>
      <c r="J255" s="39" t="str">
        <f>IF(A255="","",SUM(G$27:G255))</f>
        <v/>
      </c>
      <c r="K255" s="28"/>
    </row>
    <row r="256" spans="1:11" x14ac:dyDescent="0.2">
      <c r="A256" s="37" t="str">
        <f t="shared" si="28"/>
        <v/>
      </c>
      <c r="B256" s="2" t="str">
        <f t="shared" si="22"/>
        <v/>
      </c>
      <c r="C256" s="5" t="str">
        <f t="shared" si="23"/>
        <v/>
      </c>
      <c r="D256" s="42" t="str">
        <f t="shared" si="24"/>
        <v/>
      </c>
      <c r="E256" s="27"/>
      <c r="F256" s="38" t="str">
        <f t="shared" si="29"/>
        <v/>
      </c>
      <c r="G256" s="38" t="str">
        <f t="shared" si="30"/>
        <v/>
      </c>
      <c r="H256" s="38" t="str">
        <f t="shared" si="31"/>
        <v/>
      </c>
      <c r="I256" s="39" t="str">
        <f>IF(A256="","",SUM(F$27:F256))</f>
        <v/>
      </c>
      <c r="J256" s="39" t="str">
        <f>IF(A256="","",SUM(G$27:G256))</f>
        <v/>
      </c>
      <c r="K256" s="28"/>
    </row>
    <row r="257" spans="1:11" x14ac:dyDescent="0.2">
      <c r="A257" s="37" t="str">
        <f t="shared" si="28"/>
        <v/>
      </c>
      <c r="B257" s="2" t="str">
        <f t="shared" si="22"/>
        <v/>
      </c>
      <c r="C257" s="5" t="str">
        <f t="shared" si="23"/>
        <v/>
      </c>
      <c r="D257" s="42" t="str">
        <f t="shared" si="24"/>
        <v/>
      </c>
      <c r="E257" s="27"/>
      <c r="F257" s="38" t="str">
        <f t="shared" si="29"/>
        <v/>
      </c>
      <c r="G257" s="38" t="str">
        <f t="shared" si="30"/>
        <v/>
      </c>
      <c r="H257" s="38" t="str">
        <f t="shared" si="31"/>
        <v/>
      </c>
      <c r="I257" s="39" t="str">
        <f>IF(A257="","",SUM(F$27:F257))</f>
        <v/>
      </c>
      <c r="J257" s="39" t="str">
        <f>IF(A257="","",SUM(G$27:G257))</f>
        <v/>
      </c>
      <c r="K257" s="28"/>
    </row>
    <row r="258" spans="1:11" x14ac:dyDescent="0.2">
      <c r="A258" s="37" t="str">
        <f t="shared" si="28"/>
        <v/>
      </c>
      <c r="B258" s="2" t="str">
        <f t="shared" si="22"/>
        <v/>
      </c>
      <c r="C258" s="5" t="str">
        <f t="shared" si="23"/>
        <v/>
      </c>
      <c r="D258" s="42" t="str">
        <f t="shared" si="24"/>
        <v/>
      </c>
      <c r="E258" s="27"/>
      <c r="F258" s="38" t="str">
        <f t="shared" si="29"/>
        <v/>
      </c>
      <c r="G258" s="38" t="str">
        <f t="shared" si="30"/>
        <v/>
      </c>
      <c r="H258" s="38" t="str">
        <f t="shared" si="31"/>
        <v/>
      </c>
      <c r="I258" s="39" t="str">
        <f>IF(A258="","",SUM(F$27:F258))</f>
        <v/>
      </c>
      <c r="J258" s="39" t="str">
        <f>IF(A258="","",SUM(G$27:G258))</f>
        <v/>
      </c>
      <c r="K258" s="28"/>
    </row>
    <row r="259" spans="1:11" x14ac:dyDescent="0.2">
      <c r="A259" s="37" t="str">
        <f t="shared" si="28"/>
        <v/>
      </c>
      <c r="B259" s="2" t="str">
        <f t="shared" si="22"/>
        <v/>
      </c>
      <c r="C259" s="5" t="str">
        <f t="shared" si="23"/>
        <v/>
      </c>
      <c r="D259" s="42" t="str">
        <f t="shared" si="24"/>
        <v/>
      </c>
      <c r="E259" s="27"/>
      <c r="F259" s="38" t="str">
        <f t="shared" si="29"/>
        <v/>
      </c>
      <c r="G259" s="38" t="str">
        <f t="shared" si="30"/>
        <v/>
      </c>
      <c r="H259" s="38" t="str">
        <f t="shared" si="31"/>
        <v/>
      </c>
      <c r="I259" s="39" t="str">
        <f>IF(A259="","",SUM(F$27:F259))</f>
        <v/>
      </c>
      <c r="J259" s="39" t="str">
        <f>IF(A259="","",SUM(G$27:G259))</f>
        <v/>
      </c>
      <c r="K259" s="28"/>
    </row>
    <row r="260" spans="1:11" x14ac:dyDescent="0.2">
      <c r="A260" s="37" t="str">
        <f t="shared" si="28"/>
        <v/>
      </c>
      <c r="B260" s="2" t="str">
        <f t="shared" si="22"/>
        <v/>
      </c>
      <c r="C260" s="5" t="str">
        <f t="shared" si="23"/>
        <v/>
      </c>
      <c r="D260" s="42" t="str">
        <f t="shared" si="24"/>
        <v/>
      </c>
      <c r="E260" s="27"/>
      <c r="F260" s="38" t="str">
        <f t="shared" si="29"/>
        <v/>
      </c>
      <c r="G260" s="38" t="str">
        <f t="shared" si="30"/>
        <v/>
      </c>
      <c r="H260" s="38" t="str">
        <f t="shared" si="31"/>
        <v/>
      </c>
      <c r="I260" s="39" t="str">
        <f>IF(A260="","",SUM(F$27:F260))</f>
        <v/>
      </c>
      <c r="J260" s="39" t="str">
        <f>IF(A260="","",SUM(G$27:G260))</f>
        <v/>
      </c>
      <c r="K260" s="28"/>
    </row>
    <row r="261" spans="1:11" x14ac:dyDescent="0.2">
      <c r="A261" s="37" t="str">
        <f t="shared" si="28"/>
        <v/>
      </c>
      <c r="B261" s="2" t="str">
        <f t="shared" si="22"/>
        <v/>
      </c>
      <c r="C261" s="5" t="str">
        <f t="shared" si="23"/>
        <v/>
      </c>
      <c r="D261" s="42" t="str">
        <f t="shared" si="24"/>
        <v/>
      </c>
      <c r="E261" s="27"/>
      <c r="F261" s="38" t="str">
        <f t="shared" si="29"/>
        <v/>
      </c>
      <c r="G261" s="38" t="str">
        <f t="shared" si="30"/>
        <v/>
      </c>
      <c r="H261" s="38" t="str">
        <f t="shared" si="31"/>
        <v/>
      </c>
      <c r="I261" s="39" t="str">
        <f>IF(A261="","",SUM(F$27:F261))</f>
        <v/>
      </c>
      <c r="J261" s="39" t="str">
        <f>IF(A261="","",SUM(G$27:G261))</f>
        <v/>
      </c>
      <c r="K261" s="28"/>
    </row>
    <row r="262" spans="1:11" x14ac:dyDescent="0.2">
      <c r="A262" s="37" t="str">
        <f t="shared" si="28"/>
        <v/>
      </c>
      <c r="B262" s="2" t="str">
        <f t="shared" si="22"/>
        <v/>
      </c>
      <c r="C262" s="5" t="str">
        <f t="shared" si="23"/>
        <v/>
      </c>
      <c r="D262" s="42" t="str">
        <f t="shared" si="24"/>
        <v/>
      </c>
      <c r="E262" s="27"/>
      <c r="F262" s="38" t="str">
        <f t="shared" si="29"/>
        <v/>
      </c>
      <c r="G262" s="38" t="str">
        <f t="shared" si="30"/>
        <v/>
      </c>
      <c r="H262" s="38" t="str">
        <f t="shared" si="31"/>
        <v/>
      </c>
      <c r="I262" s="39" t="str">
        <f>IF(A262="","",SUM(F$27:F262))</f>
        <v/>
      </c>
      <c r="J262" s="39" t="str">
        <f>IF(A262="","",SUM(G$27:G262))</f>
        <v/>
      </c>
      <c r="K262" s="28"/>
    </row>
    <row r="263" spans="1:11" x14ac:dyDescent="0.2">
      <c r="A263" s="37" t="str">
        <f t="shared" si="28"/>
        <v/>
      </c>
      <c r="B263" s="2" t="str">
        <f t="shared" si="22"/>
        <v/>
      </c>
      <c r="C263" s="5" t="str">
        <f t="shared" si="23"/>
        <v/>
      </c>
      <c r="D263" s="42" t="str">
        <f t="shared" si="24"/>
        <v/>
      </c>
      <c r="E263" s="27"/>
      <c r="F263" s="38" t="str">
        <f t="shared" si="29"/>
        <v/>
      </c>
      <c r="G263" s="38" t="str">
        <f t="shared" si="30"/>
        <v/>
      </c>
      <c r="H263" s="38" t="str">
        <f t="shared" si="31"/>
        <v/>
      </c>
      <c r="I263" s="39" t="str">
        <f>IF(A263="","",SUM(F$27:F263))</f>
        <v/>
      </c>
      <c r="J263" s="39" t="str">
        <f>IF(A263="","",SUM(G$27:G263))</f>
        <v/>
      </c>
      <c r="K263" s="28"/>
    </row>
    <row r="264" spans="1:11" x14ac:dyDescent="0.2">
      <c r="A264" s="37" t="str">
        <f t="shared" si="28"/>
        <v/>
      </c>
      <c r="B264" s="2" t="str">
        <f t="shared" si="22"/>
        <v/>
      </c>
      <c r="C264" s="5" t="str">
        <f t="shared" si="23"/>
        <v/>
      </c>
      <c r="D264" s="42" t="str">
        <f t="shared" si="24"/>
        <v/>
      </c>
      <c r="E264" s="27"/>
      <c r="F264" s="38" t="str">
        <f t="shared" si="29"/>
        <v/>
      </c>
      <c r="G264" s="38" t="str">
        <f t="shared" si="30"/>
        <v/>
      </c>
      <c r="H264" s="38" t="str">
        <f t="shared" si="31"/>
        <v/>
      </c>
      <c r="I264" s="39" t="str">
        <f>IF(A264="","",SUM(F$27:F264))</f>
        <v/>
      </c>
      <c r="J264" s="39" t="str">
        <f>IF(A264="","",SUM(G$27:G264))</f>
        <v/>
      </c>
      <c r="K264" s="28"/>
    </row>
    <row r="265" spans="1:11" x14ac:dyDescent="0.2">
      <c r="A265" s="37" t="str">
        <f t="shared" si="28"/>
        <v/>
      </c>
      <c r="B265" s="2" t="str">
        <f t="shared" si="22"/>
        <v/>
      </c>
      <c r="C265" s="5" t="str">
        <f t="shared" si="23"/>
        <v/>
      </c>
      <c r="D265" s="42" t="str">
        <f t="shared" si="24"/>
        <v/>
      </c>
      <c r="E265" s="27"/>
      <c r="F265" s="38" t="str">
        <f t="shared" si="29"/>
        <v/>
      </c>
      <c r="G265" s="38" t="str">
        <f t="shared" si="30"/>
        <v/>
      </c>
      <c r="H265" s="38" t="str">
        <f t="shared" si="31"/>
        <v/>
      </c>
      <c r="I265" s="39" t="str">
        <f>IF(A265="","",SUM(F$27:F265))</f>
        <v/>
      </c>
      <c r="J265" s="39" t="str">
        <f>IF(A265="","",SUM(G$27:G265))</f>
        <v/>
      </c>
      <c r="K265" s="28"/>
    </row>
    <row r="266" spans="1:11" x14ac:dyDescent="0.2">
      <c r="A266" s="37" t="str">
        <f t="shared" si="28"/>
        <v/>
      </c>
      <c r="B266" s="2" t="str">
        <f t="shared" si="22"/>
        <v/>
      </c>
      <c r="C266" s="5" t="str">
        <f t="shared" si="23"/>
        <v/>
      </c>
      <c r="D266" s="42" t="str">
        <f t="shared" si="24"/>
        <v/>
      </c>
      <c r="E266" s="27"/>
      <c r="F266" s="38" t="str">
        <f t="shared" si="29"/>
        <v/>
      </c>
      <c r="G266" s="38" t="str">
        <f t="shared" si="30"/>
        <v/>
      </c>
      <c r="H266" s="38" t="str">
        <f t="shared" si="31"/>
        <v/>
      </c>
      <c r="I266" s="39" t="str">
        <f>IF(A266="","",SUM(F$27:F266))</f>
        <v/>
      </c>
      <c r="J266" s="39" t="str">
        <f>IF(A266="","",SUM(G$27:G266))</f>
        <v/>
      </c>
      <c r="K266" s="28"/>
    </row>
    <row r="267" spans="1:11" x14ac:dyDescent="0.2">
      <c r="A267" s="37" t="str">
        <f t="shared" si="28"/>
        <v/>
      </c>
      <c r="B267" s="2" t="str">
        <f t="shared" si="22"/>
        <v/>
      </c>
      <c r="C267" s="5" t="str">
        <f t="shared" si="23"/>
        <v/>
      </c>
      <c r="D267" s="42" t="str">
        <f t="shared" si="24"/>
        <v/>
      </c>
      <c r="E267" s="27"/>
      <c r="F267" s="38" t="str">
        <f t="shared" si="29"/>
        <v/>
      </c>
      <c r="G267" s="38" t="str">
        <f t="shared" si="30"/>
        <v/>
      </c>
      <c r="H267" s="38" t="str">
        <f t="shared" si="31"/>
        <v/>
      </c>
      <c r="I267" s="39" t="str">
        <f>IF(A267="","",SUM(F$27:F267))</f>
        <v/>
      </c>
      <c r="J267" s="39" t="str">
        <f>IF(A267="","",SUM(G$27:G267))</f>
        <v/>
      </c>
      <c r="K267" s="28"/>
    </row>
    <row r="268" spans="1:11" x14ac:dyDescent="0.2">
      <c r="A268" s="37" t="str">
        <f t="shared" si="28"/>
        <v/>
      </c>
      <c r="B268" s="2" t="str">
        <f t="shared" si="22"/>
        <v/>
      </c>
      <c r="C268" s="5" t="str">
        <f t="shared" si="23"/>
        <v/>
      </c>
      <c r="D268" s="42" t="str">
        <f t="shared" si="24"/>
        <v/>
      </c>
      <c r="E268" s="27"/>
      <c r="F268" s="38" t="str">
        <f t="shared" si="29"/>
        <v/>
      </c>
      <c r="G268" s="38" t="str">
        <f t="shared" si="30"/>
        <v/>
      </c>
      <c r="H268" s="38" t="str">
        <f t="shared" si="31"/>
        <v/>
      </c>
      <c r="I268" s="39" t="str">
        <f>IF(A268="","",SUM(F$27:F268))</f>
        <v/>
      </c>
      <c r="J268" s="39" t="str">
        <f>IF(A268="","",SUM(G$27:G268))</f>
        <v/>
      </c>
      <c r="K268" s="28"/>
    </row>
    <row r="269" spans="1:11" x14ac:dyDescent="0.2">
      <c r="A269" s="37" t="str">
        <f t="shared" si="28"/>
        <v/>
      </c>
      <c r="B269" s="2" t="str">
        <f t="shared" si="22"/>
        <v/>
      </c>
      <c r="C269" s="5" t="str">
        <f t="shared" si="23"/>
        <v/>
      </c>
      <c r="D269" s="42" t="str">
        <f t="shared" si="24"/>
        <v/>
      </c>
      <c r="E269" s="27"/>
      <c r="F269" s="38" t="str">
        <f t="shared" si="29"/>
        <v/>
      </c>
      <c r="G269" s="38" t="str">
        <f t="shared" si="30"/>
        <v/>
      </c>
      <c r="H269" s="38" t="str">
        <f t="shared" si="31"/>
        <v/>
      </c>
      <c r="I269" s="39" t="str">
        <f>IF(A269="","",SUM(F$27:F269))</f>
        <v/>
      </c>
      <c r="J269" s="39" t="str">
        <f>IF(A269="","",SUM(G$27:G269))</f>
        <v/>
      </c>
      <c r="K269" s="28"/>
    </row>
    <row r="270" spans="1:11" x14ac:dyDescent="0.2">
      <c r="A270" s="37" t="str">
        <f t="shared" si="28"/>
        <v/>
      </c>
      <c r="B270" s="2" t="str">
        <f t="shared" si="22"/>
        <v/>
      </c>
      <c r="C270" s="5" t="str">
        <f t="shared" si="23"/>
        <v/>
      </c>
      <c r="D270" s="42" t="str">
        <f t="shared" si="24"/>
        <v/>
      </c>
      <c r="E270" s="27"/>
      <c r="F270" s="38" t="str">
        <f t="shared" si="29"/>
        <v/>
      </c>
      <c r="G270" s="38" t="str">
        <f t="shared" si="30"/>
        <v/>
      </c>
      <c r="H270" s="38" t="str">
        <f t="shared" si="31"/>
        <v/>
      </c>
      <c r="I270" s="39" t="str">
        <f>IF(A270="","",SUM(F$27:F270))</f>
        <v/>
      </c>
      <c r="J270" s="39" t="str">
        <f>IF(A270="","",SUM(G$27:G270))</f>
        <v/>
      </c>
      <c r="K270" s="28"/>
    </row>
    <row r="271" spans="1:11" x14ac:dyDescent="0.2">
      <c r="A271" s="37" t="str">
        <f t="shared" ref="A271:A334" si="32">IF(A270&gt;=nper,"",A270+1)</f>
        <v/>
      </c>
      <c r="B271" s="2" t="str">
        <f t="shared" si="22"/>
        <v/>
      </c>
      <c r="C271" s="5" t="str">
        <f t="shared" si="23"/>
        <v/>
      </c>
      <c r="D271" s="42" t="str">
        <f t="shared" si="24"/>
        <v/>
      </c>
      <c r="E271" s="27"/>
      <c r="F271" s="38" t="str">
        <f t="shared" ref="F271:F334" si="33">IF(A271="","",ROUND(C271/12*H270,2))</f>
        <v/>
      </c>
      <c r="G271" s="38" t="str">
        <f t="shared" ref="G271:G334" si="34">IF(A271="","",D271-F271+E271)</f>
        <v/>
      </c>
      <c r="H271" s="38" t="str">
        <f t="shared" ref="H271:H334" si="35">IF(A271="","",H270-G271)</f>
        <v/>
      </c>
      <c r="I271" s="39" t="str">
        <f>IF(A271="","",SUM(F$27:F271))</f>
        <v/>
      </c>
      <c r="J271" s="39" t="str">
        <f>IF(A271="","",SUM(G$27:G271))</f>
        <v/>
      </c>
      <c r="K271" s="28"/>
    </row>
    <row r="272" spans="1:11" x14ac:dyDescent="0.2">
      <c r="A272" s="37" t="str">
        <f t="shared" si="32"/>
        <v/>
      </c>
      <c r="B272" s="2" t="str">
        <f t="shared" si="22"/>
        <v/>
      </c>
      <c r="C272" s="5" t="str">
        <f t="shared" si="23"/>
        <v/>
      </c>
      <c r="D272" s="42" t="str">
        <f t="shared" si="24"/>
        <v/>
      </c>
      <c r="E272" s="27"/>
      <c r="F272" s="38" t="str">
        <f t="shared" si="33"/>
        <v/>
      </c>
      <c r="G272" s="38" t="str">
        <f t="shared" si="34"/>
        <v/>
      </c>
      <c r="H272" s="38" t="str">
        <f t="shared" si="35"/>
        <v/>
      </c>
      <c r="I272" s="39" t="str">
        <f>IF(A272="","",SUM(F$27:F272))</f>
        <v/>
      </c>
      <c r="J272" s="39" t="str">
        <f>IF(A272="","",SUM(G$27:G272))</f>
        <v/>
      </c>
      <c r="K272" s="28"/>
    </row>
    <row r="273" spans="1:11" x14ac:dyDescent="0.2">
      <c r="A273" s="37" t="str">
        <f t="shared" si="32"/>
        <v/>
      </c>
      <c r="B273" s="2" t="str">
        <f t="shared" si="22"/>
        <v/>
      </c>
      <c r="C273" s="5" t="str">
        <f t="shared" si="23"/>
        <v/>
      </c>
      <c r="D273" s="42" t="str">
        <f t="shared" si="24"/>
        <v/>
      </c>
      <c r="E273" s="27"/>
      <c r="F273" s="38" t="str">
        <f t="shared" si="33"/>
        <v/>
      </c>
      <c r="G273" s="38" t="str">
        <f t="shared" si="34"/>
        <v/>
      </c>
      <c r="H273" s="38" t="str">
        <f t="shared" si="35"/>
        <v/>
      </c>
      <c r="I273" s="39" t="str">
        <f>IF(A273="","",SUM(F$27:F273))</f>
        <v/>
      </c>
      <c r="J273" s="39" t="str">
        <f>IF(A273="","",SUM(G$27:G273))</f>
        <v/>
      </c>
      <c r="K273" s="28"/>
    </row>
    <row r="274" spans="1:11" x14ac:dyDescent="0.2">
      <c r="A274" s="37" t="str">
        <f t="shared" si="32"/>
        <v/>
      </c>
      <c r="B274" s="2" t="str">
        <f t="shared" si="22"/>
        <v/>
      </c>
      <c r="C274" s="5" t="str">
        <f t="shared" si="23"/>
        <v/>
      </c>
      <c r="D274" s="42" t="str">
        <f t="shared" si="24"/>
        <v/>
      </c>
      <c r="E274" s="27"/>
      <c r="F274" s="38" t="str">
        <f t="shared" si="33"/>
        <v/>
      </c>
      <c r="G274" s="38" t="str">
        <f t="shared" si="34"/>
        <v/>
      </c>
      <c r="H274" s="38" t="str">
        <f t="shared" si="35"/>
        <v/>
      </c>
      <c r="I274" s="39" t="str">
        <f>IF(A274="","",SUM(F$27:F274))</f>
        <v/>
      </c>
      <c r="J274" s="39" t="str">
        <f>IF(A274="","",SUM(G$27:G274))</f>
        <v/>
      </c>
      <c r="K274" s="28"/>
    </row>
    <row r="275" spans="1:11" x14ac:dyDescent="0.2">
      <c r="A275" s="37" t="str">
        <f t="shared" si="32"/>
        <v/>
      </c>
      <c r="B275" s="2" t="str">
        <f t="shared" si="22"/>
        <v/>
      </c>
      <c r="C275" s="5" t="str">
        <f t="shared" si="23"/>
        <v/>
      </c>
      <c r="D275" s="42" t="str">
        <f t="shared" si="24"/>
        <v/>
      </c>
      <c r="E275" s="27"/>
      <c r="F275" s="38" t="str">
        <f t="shared" si="33"/>
        <v/>
      </c>
      <c r="G275" s="38" t="str">
        <f t="shared" si="34"/>
        <v/>
      </c>
      <c r="H275" s="38" t="str">
        <f t="shared" si="35"/>
        <v/>
      </c>
      <c r="I275" s="39" t="str">
        <f>IF(A275="","",SUM(F$27:F275))</f>
        <v/>
      </c>
      <c r="J275" s="39" t="str">
        <f>IF(A275="","",SUM(G$27:G275))</f>
        <v/>
      </c>
      <c r="K275" s="28"/>
    </row>
    <row r="276" spans="1:11" x14ac:dyDescent="0.2">
      <c r="A276" s="37" t="str">
        <f t="shared" si="32"/>
        <v/>
      </c>
      <c r="B276" s="2" t="str">
        <f t="shared" si="22"/>
        <v/>
      </c>
      <c r="C276" s="5" t="str">
        <f t="shared" si="23"/>
        <v/>
      </c>
      <c r="D276" s="42" t="str">
        <f t="shared" si="24"/>
        <v/>
      </c>
      <c r="E276" s="27"/>
      <c r="F276" s="38" t="str">
        <f t="shared" si="33"/>
        <v/>
      </c>
      <c r="G276" s="38" t="str">
        <f t="shared" si="34"/>
        <v/>
      </c>
      <c r="H276" s="38" t="str">
        <f t="shared" si="35"/>
        <v/>
      </c>
      <c r="I276" s="39" t="str">
        <f>IF(A276="","",SUM(F$27:F276))</f>
        <v/>
      </c>
      <c r="J276" s="39" t="str">
        <f>IF(A276="","",SUM(G$27:G276))</f>
        <v/>
      </c>
      <c r="K276" s="28"/>
    </row>
    <row r="277" spans="1:11" x14ac:dyDescent="0.2">
      <c r="A277" s="37" t="str">
        <f t="shared" si="32"/>
        <v/>
      </c>
      <c r="B277" s="2" t="str">
        <f t="shared" si="22"/>
        <v/>
      </c>
      <c r="C277" s="5" t="str">
        <f t="shared" si="23"/>
        <v/>
      </c>
      <c r="D277" s="42" t="str">
        <f t="shared" si="24"/>
        <v/>
      </c>
      <c r="E277" s="27"/>
      <c r="F277" s="38" t="str">
        <f t="shared" si="33"/>
        <v/>
      </c>
      <c r="G277" s="38" t="str">
        <f t="shared" si="34"/>
        <v/>
      </c>
      <c r="H277" s="38" t="str">
        <f t="shared" si="35"/>
        <v/>
      </c>
      <c r="I277" s="39" t="str">
        <f>IF(A277="","",SUM(F$27:F277))</f>
        <v/>
      </c>
      <c r="J277" s="39" t="str">
        <f>IF(A277="","",SUM(G$27:G277))</f>
        <v/>
      </c>
      <c r="K277" s="28"/>
    </row>
    <row r="278" spans="1:11" x14ac:dyDescent="0.2">
      <c r="A278" s="37" t="str">
        <f t="shared" si="32"/>
        <v/>
      </c>
      <c r="B278" s="2" t="str">
        <f t="shared" si="22"/>
        <v/>
      </c>
      <c r="C278" s="5" t="str">
        <f t="shared" si="23"/>
        <v/>
      </c>
      <c r="D278" s="42" t="str">
        <f t="shared" si="24"/>
        <v/>
      </c>
      <c r="E278" s="27"/>
      <c r="F278" s="38" t="str">
        <f t="shared" si="33"/>
        <v/>
      </c>
      <c r="G278" s="38" t="str">
        <f t="shared" si="34"/>
        <v/>
      </c>
      <c r="H278" s="38" t="str">
        <f t="shared" si="35"/>
        <v/>
      </c>
      <c r="I278" s="39" t="str">
        <f>IF(A278="","",SUM(F$27:F278))</f>
        <v/>
      </c>
      <c r="J278" s="39" t="str">
        <f>IF(A278="","",SUM(G$27:G278))</f>
        <v/>
      </c>
      <c r="K278" s="28"/>
    </row>
    <row r="279" spans="1:11" x14ac:dyDescent="0.2">
      <c r="A279" s="37" t="str">
        <f t="shared" si="32"/>
        <v/>
      </c>
      <c r="B279" s="2" t="str">
        <f t="shared" si="22"/>
        <v/>
      </c>
      <c r="C279" s="5" t="str">
        <f t="shared" si="23"/>
        <v/>
      </c>
      <c r="D279" s="42" t="str">
        <f t="shared" si="24"/>
        <v/>
      </c>
      <c r="E279" s="27"/>
      <c r="F279" s="38" t="str">
        <f t="shared" si="33"/>
        <v/>
      </c>
      <c r="G279" s="38" t="str">
        <f t="shared" si="34"/>
        <v/>
      </c>
      <c r="H279" s="38" t="str">
        <f t="shared" si="35"/>
        <v/>
      </c>
      <c r="I279" s="39" t="str">
        <f>IF(A279="","",SUM(F$27:F279))</f>
        <v/>
      </c>
      <c r="J279" s="39" t="str">
        <f>IF(A279="","",SUM(G$27:G279))</f>
        <v/>
      </c>
      <c r="K279" s="28"/>
    </row>
    <row r="280" spans="1:11" x14ac:dyDescent="0.2">
      <c r="A280" s="37" t="str">
        <f t="shared" si="32"/>
        <v/>
      </c>
      <c r="B280" s="2" t="str">
        <f t="shared" si="22"/>
        <v/>
      </c>
      <c r="C280" s="5" t="str">
        <f t="shared" si="23"/>
        <v/>
      </c>
      <c r="D280" s="42" t="str">
        <f t="shared" si="24"/>
        <v/>
      </c>
      <c r="E280" s="27"/>
      <c r="F280" s="38" t="str">
        <f t="shared" si="33"/>
        <v/>
      </c>
      <c r="G280" s="38" t="str">
        <f t="shared" si="34"/>
        <v/>
      </c>
      <c r="H280" s="38" t="str">
        <f t="shared" si="35"/>
        <v/>
      </c>
      <c r="I280" s="39" t="str">
        <f>IF(A280="","",SUM(F$27:F280))</f>
        <v/>
      </c>
      <c r="J280" s="39" t="str">
        <f>IF(A280="","",SUM(G$27:G280))</f>
        <v/>
      </c>
      <c r="K280" s="28"/>
    </row>
    <row r="281" spans="1:11" x14ac:dyDescent="0.2">
      <c r="A281" s="37" t="str">
        <f t="shared" si="32"/>
        <v/>
      </c>
      <c r="B281" s="2" t="str">
        <f t="shared" si="22"/>
        <v/>
      </c>
      <c r="C281" s="5" t="str">
        <f t="shared" si="23"/>
        <v/>
      </c>
      <c r="D281" s="42" t="str">
        <f t="shared" si="24"/>
        <v/>
      </c>
      <c r="E281" s="27"/>
      <c r="F281" s="38" t="str">
        <f t="shared" si="33"/>
        <v/>
      </c>
      <c r="G281" s="38" t="str">
        <f t="shared" si="34"/>
        <v/>
      </c>
      <c r="H281" s="38" t="str">
        <f t="shared" si="35"/>
        <v/>
      </c>
      <c r="I281" s="39" t="str">
        <f>IF(A281="","",SUM(F$27:F281))</f>
        <v/>
      </c>
      <c r="J281" s="39" t="str">
        <f>IF(A281="","",SUM(G$27:G281))</f>
        <v/>
      </c>
      <c r="K281" s="28"/>
    </row>
    <row r="282" spans="1:11" x14ac:dyDescent="0.2">
      <c r="A282" s="37" t="str">
        <f t="shared" si="32"/>
        <v/>
      </c>
      <c r="B282" s="2" t="str">
        <f t="shared" si="22"/>
        <v/>
      </c>
      <c r="C282" s="5" t="str">
        <f t="shared" si="23"/>
        <v/>
      </c>
      <c r="D282" s="42" t="str">
        <f t="shared" si="24"/>
        <v/>
      </c>
      <c r="E282" s="27"/>
      <c r="F282" s="38" t="str">
        <f t="shared" si="33"/>
        <v/>
      </c>
      <c r="G282" s="38" t="str">
        <f t="shared" si="34"/>
        <v/>
      </c>
      <c r="H282" s="38" t="str">
        <f t="shared" si="35"/>
        <v/>
      </c>
      <c r="I282" s="39" t="str">
        <f>IF(A282="","",SUM(F$27:F282))</f>
        <v/>
      </c>
      <c r="J282" s="39" t="str">
        <f>IF(A282="","",SUM(G$27:G282))</f>
        <v/>
      </c>
      <c r="K282" s="28"/>
    </row>
    <row r="283" spans="1:11" x14ac:dyDescent="0.2">
      <c r="A283" s="37" t="str">
        <f t="shared" si="32"/>
        <v/>
      </c>
      <c r="B283" s="2" t="str">
        <f t="shared" si="22"/>
        <v/>
      </c>
      <c r="C283" s="5" t="str">
        <f t="shared" ref="C283:C346" si="36">IF(A283="","",IF(A283&lt;$D$12*12,$D$5,MIN($D$15,$D$5+$D$14*ROUNDUP((A283-$D$12*12)/$D$13,0))))</f>
        <v/>
      </c>
      <c r="D283" s="42" t="str">
        <f t="shared" ref="D283:D346" si="37">IF(A283="","",MIN(ROUND(IF(C283=$D$5,$D$8,IF(C283=C282,D282,-PMT(C283/12,nper-A283+1,H282))),2),H282+ROUND(C283/12*H282,2)))</f>
        <v/>
      </c>
      <c r="E283" s="27"/>
      <c r="F283" s="38" t="str">
        <f t="shared" si="33"/>
        <v/>
      </c>
      <c r="G283" s="38" t="str">
        <f t="shared" si="34"/>
        <v/>
      </c>
      <c r="H283" s="38" t="str">
        <f t="shared" si="35"/>
        <v/>
      </c>
      <c r="I283" s="39" t="str">
        <f>IF(A283="","",SUM(F$27:F283))</f>
        <v/>
      </c>
      <c r="J283" s="39" t="str">
        <f>IF(A283="","",SUM(G$27:G283))</f>
        <v/>
      </c>
      <c r="K283" s="28"/>
    </row>
    <row r="284" spans="1:11" x14ac:dyDescent="0.2">
      <c r="A284" s="37" t="str">
        <f t="shared" si="32"/>
        <v/>
      </c>
      <c r="B284" s="2" t="str">
        <f t="shared" si="22"/>
        <v/>
      </c>
      <c r="C284" s="5" t="str">
        <f t="shared" si="36"/>
        <v/>
      </c>
      <c r="D284" s="42" t="str">
        <f t="shared" si="37"/>
        <v/>
      </c>
      <c r="E284" s="27"/>
      <c r="F284" s="38" t="str">
        <f t="shared" si="33"/>
        <v/>
      </c>
      <c r="G284" s="38" t="str">
        <f t="shared" si="34"/>
        <v/>
      </c>
      <c r="H284" s="38" t="str">
        <f t="shared" si="35"/>
        <v/>
      </c>
      <c r="I284" s="39" t="str">
        <f>IF(A284="","",SUM(F$27:F284))</f>
        <v/>
      </c>
      <c r="J284" s="39" t="str">
        <f>IF(A284="","",SUM(G$27:G284))</f>
        <v/>
      </c>
      <c r="K284" s="28"/>
    </row>
    <row r="285" spans="1:11" x14ac:dyDescent="0.2">
      <c r="A285" s="37" t="str">
        <f t="shared" si="32"/>
        <v/>
      </c>
      <c r="B285" s="2" t="str">
        <f t="shared" si="22"/>
        <v/>
      </c>
      <c r="C285" s="5" t="str">
        <f t="shared" si="36"/>
        <v/>
      </c>
      <c r="D285" s="42" t="str">
        <f t="shared" si="37"/>
        <v/>
      </c>
      <c r="E285" s="27"/>
      <c r="F285" s="38" t="str">
        <f t="shared" si="33"/>
        <v/>
      </c>
      <c r="G285" s="38" t="str">
        <f t="shared" si="34"/>
        <v/>
      </c>
      <c r="H285" s="38" t="str">
        <f t="shared" si="35"/>
        <v/>
      </c>
      <c r="I285" s="39" t="str">
        <f>IF(A285="","",SUM(F$27:F285))</f>
        <v/>
      </c>
      <c r="J285" s="39" t="str">
        <f>IF(A285="","",SUM(G$27:G285))</f>
        <v/>
      </c>
      <c r="K285" s="28"/>
    </row>
    <row r="286" spans="1:11" x14ac:dyDescent="0.2">
      <c r="A286" s="37" t="str">
        <f t="shared" si="32"/>
        <v/>
      </c>
      <c r="B286" s="2" t="str">
        <f t="shared" si="22"/>
        <v/>
      </c>
      <c r="C286" s="5" t="str">
        <f t="shared" si="36"/>
        <v/>
      </c>
      <c r="D286" s="42" t="str">
        <f t="shared" si="37"/>
        <v/>
      </c>
      <c r="E286" s="27"/>
      <c r="F286" s="38" t="str">
        <f t="shared" si="33"/>
        <v/>
      </c>
      <c r="G286" s="38" t="str">
        <f t="shared" si="34"/>
        <v/>
      </c>
      <c r="H286" s="38" t="str">
        <f t="shared" si="35"/>
        <v/>
      </c>
      <c r="I286" s="39" t="str">
        <f>IF(A286="","",SUM(F$27:F286))</f>
        <v/>
      </c>
      <c r="J286" s="39" t="str">
        <f>IF(A286="","",SUM(G$27:G286))</f>
        <v/>
      </c>
      <c r="K286" s="28"/>
    </row>
    <row r="287" spans="1:11" x14ac:dyDescent="0.2">
      <c r="A287" s="37" t="str">
        <f t="shared" si="32"/>
        <v/>
      </c>
      <c r="B287" s="2" t="str">
        <f t="shared" si="22"/>
        <v/>
      </c>
      <c r="C287" s="5" t="str">
        <f t="shared" si="36"/>
        <v/>
      </c>
      <c r="D287" s="42" t="str">
        <f t="shared" si="37"/>
        <v/>
      </c>
      <c r="E287" s="27"/>
      <c r="F287" s="38" t="str">
        <f t="shared" si="33"/>
        <v/>
      </c>
      <c r="G287" s="38" t="str">
        <f t="shared" si="34"/>
        <v/>
      </c>
      <c r="H287" s="38" t="str">
        <f t="shared" si="35"/>
        <v/>
      </c>
      <c r="I287" s="39" t="str">
        <f>IF(A287="","",SUM(F$27:F287))</f>
        <v/>
      </c>
      <c r="J287" s="39" t="str">
        <f>IF(A287="","",SUM(G$27:G287))</f>
        <v/>
      </c>
      <c r="K287" s="28"/>
    </row>
    <row r="288" spans="1:11" x14ac:dyDescent="0.2">
      <c r="A288" s="37" t="str">
        <f t="shared" si="32"/>
        <v/>
      </c>
      <c r="B288" s="2" t="str">
        <f t="shared" si="22"/>
        <v/>
      </c>
      <c r="C288" s="5" t="str">
        <f t="shared" si="36"/>
        <v/>
      </c>
      <c r="D288" s="42" t="str">
        <f t="shared" si="37"/>
        <v/>
      </c>
      <c r="E288" s="27"/>
      <c r="F288" s="38" t="str">
        <f t="shared" si="33"/>
        <v/>
      </c>
      <c r="G288" s="38" t="str">
        <f t="shared" si="34"/>
        <v/>
      </c>
      <c r="H288" s="38" t="str">
        <f t="shared" si="35"/>
        <v/>
      </c>
      <c r="I288" s="39" t="str">
        <f>IF(A288="","",SUM(F$27:F288))</f>
        <v/>
      </c>
      <c r="J288" s="39" t="str">
        <f>IF(A288="","",SUM(G$27:G288))</f>
        <v/>
      </c>
      <c r="K288" s="28"/>
    </row>
    <row r="289" spans="1:11" x14ac:dyDescent="0.2">
      <c r="A289" s="37" t="str">
        <f t="shared" si="32"/>
        <v/>
      </c>
      <c r="B289" s="2" t="str">
        <f t="shared" si="22"/>
        <v/>
      </c>
      <c r="C289" s="5" t="str">
        <f t="shared" si="36"/>
        <v/>
      </c>
      <c r="D289" s="42" t="str">
        <f t="shared" si="37"/>
        <v/>
      </c>
      <c r="E289" s="27"/>
      <c r="F289" s="38" t="str">
        <f t="shared" si="33"/>
        <v/>
      </c>
      <c r="G289" s="38" t="str">
        <f t="shared" si="34"/>
        <v/>
      </c>
      <c r="H289" s="38" t="str">
        <f t="shared" si="35"/>
        <v/>
      </c>
      <c r="I289" s="39" t="str">
        <f>IF(A289="","",SUM(F$27:F289))</f>
        <v/>
      </c>
      <c r="J289" s="39" t="str">
        <f>IF(A289="","",SUM(G$27:G289))</f>
        <v/>
      </c>
      <c r="K289" s="28"/>
    </row>
    <row r="290" spans="1:11" x14ac:dyDescent="0.2">
      <c r="A290" s="37" t="str">
        <f t="shared" si="32"/>
        <v/>
      </c>
      <c r="B290" s="2" t="str">
        <f t="shared" si="22"/>
        <v/>
      </c>
      <c r="C290" s="5" t="str">
        <f t="shared" si="36"/>
        <v/>
      </c>
      <c r="D290" s="42" t="str">
        <f t="shared" si="37"/>
        <v/>
      </c>
      <c r="E290" s="27"/>
      <c r="F290" s="38" t="str">
        <f t="shared" si="33"/>
        <v/>
      </c>
      <c r="G290" s="38" t="str">
        <f t="shared" si="34"/>
        <v/>
      </c>
      <c r="H290" s="38" t="str">
        <f t="shared" si="35"/>
        <v/>
      </c>
      <c r="I290" s="39" t="str">
        <f>IF(A290="","",SUM(F$27:F290))</f>
        <v/>
      </c>
      <c r="J290" s="39" t="str">
        <f>IF(A290="","",SUM(G$27:G290))</f>
        <v/>
      </c>
      <c r="K290" s="28"/>
    </row>
    <row r="291" spans="1:11" x14ac:dyDescent="0.2">
      <c r="A291" s="37" t="str">
        <f t="shared" si="32"/>
        <v/>
      </c>
      <c r="B291" s="2" t="str">
        <f t="shared" si="22"/>
        <v/>
      </c>
      <c r="C291" s="5" t="str">
        <f t="shared" si="36"/>
        <v/>
      </c>
      <c r="D291" s="42" t="str">
        <f t="shared" si="37"/>
        <v/>
      </c>
      <c r="E291" s="27"/>
      <c r="F291" s="38" t="str">
        <f t="shared" si="33"/>
        <v/>
      </c>
      <c r="G291" s="38" t="str">
        <f t="shared" si="34"/>
        <v/>
      </c>
      <c r="H291" s="38" t="str">
        <f t="shared" si="35"/>
        <v/>
      </c>
      <c r="I291" s="39" t="str">
        <f>IF(A291="","",SUM(F$27:F291))</f>
        <v/>
      </c>
      <c r="J291" s="39" t="str">
        <f>IF(A291="","",SUM(G$27:G291))</f>
        <v/>
      </c>
      <c r="K291" s="28"/>
    </row>
    <row r="292" spans="1:11" x14ac:dyDescent="0.2">
      <c r="A292" s="37" t="str">
        <f t="shared" si="32"/>
        <v/>
      </c>
      <c r="B292" s="2" t="str">
        <f t="shared" si="22"/>
        <v/>
      </c>
      <c r="C292" s="5" t="str">
        <f t="shared" si="36"/>
        <v/>
      </c>
      <c r="D292" s="42" t="str">
        <f t="shared" si="37"/>
        <v/>
      </c>
      <c r="E292" s="27"/>
      <c r="F292" s="38" t="str">
        <f t="shared" si="33"/>
        <v/>
      </c>
      <c r="G292" s="38" t="str">
        <f t="shared" si="34"/>
        <v/>
      </c>
      <c r="H292" s="38" t="str">
        <f t="shared" si="35"/>
        <v/>
      </c>
      <c r="I292" s="39" t="str">
        <f>IF(A292="","",SUM(F$27:F292))</f>
        <v/>
      </c>
      <c r="J292" s="39" t="str">
        <f>IF(A292="","",SUM(G$27:G292))</f>
        <v/>
      </c>
      <c r="K292" s="28"/>
    </row>
    <row r="293" spans="1:11" x14ac:dyDescent="0.2">
      <c r="A293" s="37" t="str">
        <f t="shared" si="32"/>
        <v/>
      </c>
      <c r="B293" s="2" t="str">
        <f t="shared" si="22"/>
        <v/>
      </c>
      <c r="C293" s="5" t="str">
        <f t="shared" si="36"/>
        <v/>
      </c>
      <c r="D293" s="42" t="str">
        <f t="shared" si="37"/>
        <v/>
      </c>
      <c r="E293" s="27"/>
      <c r="F293" s="38" t="str">
        <f t="shared" si="33"/>
        <v/>
      </c>
      <c r="G293" s="38" t="str">
        <f t="shared" si="34"/>
        <v/>
      </c>
      <c r="H293" s="38" t="str">
        <f t="shared" si="35"/>
        <v/>
      </c>
      <c r="I293" s="39" t="str">
        <f>IF(A293="","",SUM(F$27:F293))</f>
        <v/>
      </c>
      <c r="J293" s="39" t="str">
        <f>IF(A293="","",SUM(G$27:G293))</f>
        <v/>
      </c>
      <c r="K293" s="28"/>
    </row>
    <row r="294" spans="1:11" x14ac:dyDescent="0.2">
      <c r="A294" s="37" t="str">
        <f t="shared" si="32"/>
        <v/>
      </c>
      <c r="B294" s="2" t="str">
        <f t="shared" si="22"/>
        <v/>
      </c>
      <c r="C294" s="5" t="str">
        <f t="shared" si="36"/>
        <v/>
      </c>
      <c r="D294" s="42" t="str">
        <f t="shared" si="37"/>
        <v/>
      </c>
      <c r="E294" s="27"/>
      <c r="F294" s="38" t="str">
        <f t="shared" si="33"/>
        <v/>
      </c>
      <c r="G294" s="38" t="str">
        <f t="shared" si="34"/>
        <v/>
      </c>
      <c r="H294" s="38" t="str">
        <f t="shared" si="35"/>
        <v/>
      </c>
      <c r="I294" s="39" t="str">
        <f>IF(A294="","",SUM(F$27:F294))</f>
        <v/>
      </c>
      <c r="J294" s="39" t="str">
        <f>IF(A294="","",SUM(G$27:G294))</f>
        <v/>
      </c>
      <c r="K294" s="28"/>
    </row>
    <row r="295" spans="1:11" x14ac:dyDescent="0.2">
      <c r="A295" s="37" t="str">
        <f t="shared" si="32"/>
        <v/>
      </c>
      <c r="B295" s="2" t="str">
        <f t="shared" si="22"/>
        <v/>
      </c>
      <c r="C295" s="5" t="str">
        <f t="shared" si="36"/>
        <v/>
      </c>
      <c r="D295" s="42" t="str">
        <f t="shared" si="37"/>
        <v/>
      </c>
      <c r="E295" s="27"/>
      <c r="F295" s="38" t="str">
        <f t="shared" si="33"/>
        <v/>
      </c>
      <c r="G295" s="38" t="str">
        <f t="shared" si="34"/>
        <v/>
      </c>
      <c r="H295" s="38" t="str">
        <f t="shared" si="35"/>
        <v/>
      </c>
      <c r="I295" s="39" t="str">
        <f>IF(A295="","",SUM(F$27:F295))</f>
        <v/>
      </c>
      <c r="J295" s="39" t="str">
        <f>IF(A295="","",SUM(G$27:G295))</f>
        <v/>
      </c>
      <c r="K295" s="28"/>
    </row>
    <row r="296" spans="1:11" x14ac:dyDescent="0.2">
      <c r="A296" s="37" t="str">
        <f t="shared" si="32"/>
        <v/>
      </c>
      <c r="B296" s="2" t="str">
        <f t="shared" si="22"/>
        <v/>
      </c>
      <c r="C296" s="5" t="str">
        <f t="shared" si="36"/>
        <v/>
      </c>
      <c r="D296" s="42" t="str">
        <f t="shared" si="37"/>
        <v/>
      </c>
      <c r="E296" s="27"/>
      <c r="F296" s="38" t="str">
        <f t="shared" si="33"/>
        <v/>
      </c>
      <c r="G296" s="38" t="str">
        <f t="shared" si="34"/>
        <v/>
      </c>
      <c r="H296" s="38" t="str">
        <f t="shared" si="35"/>
        <v/>
      </c>
      <c r="I296" s="39" t="str">
        <f>IF(A296="","",SUM(F$27:F296))</f>
        <v/>
      </c>
      <c r="J296" s="39" t="str">
        <f>IF(A296="","",SUM(G$27:G296))</f>
        <v/>
      </c>
      <c r="K296" s="28"/>
    </row>
    <row r="297" spans="1:11" x14ac:dyDescent="0.2">
      <c r="A297" s="37" t="str">
        <f t="shared" si="32"/>
        <v/>
      </c>
      <c r="B297" s="2" t="str">
        <f t="shared" si="22"/>
        <v/>
      </c>
      <c r="C297" s="5" t="str">
        <f t="shared" si="36"/>
        <v/>
      </c>
      <c r="D297" s="42" t="str">
        <f t="shared" si="37"/>
        <v/>
      </c>
      <c r="E297" s="27"/>
      <c r="F297" s="38" t="str">
        <f t="shared" si="33"/>
        <v/>
      </c>
      <c r="G297" s="38" t="str">
        <f t="shared" si="34"/>
        <v/>
      </c>
      <c r="H297" s="38" t="str">
        <f t="shared" si="35"/>
        <v/>
      </c>
      <c r="I297" s="39" t="str">
        <f>IF(A297="","",SUM(F$27:F297))</f>
        <v/>
      </c>
      <c r="J297" s="39" t="str">
        <f>IF(A297="","",SUM(G$27:G297))</f>
        <v/>
      </c>
      <c r="K297" s="28"/>
    </row>
    <row r="298" spans="1:11" x14ac:dyDescent="0.2">
      <c r="A298" s="37" t="str">
        <f t="shared" si="32"/>
        <v/>
      </c>
      <c r="B298" s="2" t="str">
        <f t="shared" si="22"/>
        <v/>
      </c>
      <c r="C298" s="5" t="str">
        <f t="shared" si="36"/>
        <v/>
      </c>
      <c r="D298" s="42" t="str">
        <f t="shared" si="37"/>
        <v/>
      </c>
      <c r="E298" s="27"/>
      <c r="F298" s="38" t="str">
        <f t="shared" si="33"/>
        <v/>
      </c>
      <c r="G298" s="38" t="str">
        <f t="shared" si="34"/>
        <v/>
      </c>
      <c r="H298" s="38" t="str">
        <f t="shared" si="35"/>
        <v/>
      </c>
      <c r="I298" s="39" t="str">
        <f>IF(A298="","",SUM(F$27:F298))</f>
        <v/>
      </c>
      <c r="J298" s="39" t="str">
        <f>IF(A298="","",SUM(G$27:G298))</f>
        <v/>
      </c>
      <c r="K298" s="28"/>
    </row>
    <row r="299" spans="1:11" x14ac:dyDescent="0.2">
      <c r="A299" s="37" t="str">
        <f t="shared" si="32"/>
        <v/>
      </c>
      <c r="B299" s="2" t="str">
        <f t="shared" si="22"/>
        <v/>
      </c>
      <c r="C299" s="5" t="str">
        <f t="shared" si="36"/>
        <v/>
      </c>
      <c r="D299" s="42" t="str">
        <f t="shared" si="37"/>
        <v/>
      </c>
      <c r="E299" s="27"/>
      <c r="F299" s="38" t="str">
        <f t="shared" si="33"/>
        <v/>
      </c>
      <c r="G299" s="38" t="str">
        <f t="shared" si="34"/>
        <v/>
      </c>
      <c r="H299" s="38" t="str">
        <f t="shared" si="35"/>
        <v/>
      </c>
      <c r="I299" s="39" t="str">
        <f>IF(A299="","",SUM(F$27:F299))</f>
        <v/>
      </c>
      <c r="J299" s="39" t="str">
        <f>IF(A299="","",SUM(G$27:G299))</f>
        <v/>
      </c>
      <c r="K299" s="28"/>
    </row>
    <row r="300" spans="1:11" x14ac:dyDescent="0.2">
      <c r="A300" s="37" t="str">
        <f t="shared" si="32"/>
        <v/>
      </c>
      <c r="B300" s="2" t="str">
        <f t="shared" si="22"/>
        <v/>
      </c>
      <c r="C300" s="5" t="str">
        <f t="shared" si="36"/>
        <v/>
      </c>
      <c r="D300" s="42" t="str">
        <f t="shared" si="37"/>
        <v/>
      </c>
      <c r="E300" s="27"/>
      <c r="F300" s="38" t="str">
        <f t="shared" si="33"/>
        <v/>
      </c>
      <c r="G300" s="38" t="str">
        <f t="shared" si="34"/>
        <v/>
      </c>
      <c r="H300" s="38" t="str">
        <f t="shared" si="35"/>
        <v/>
      </c>
      <c r="I300" s="39" t="str">
        <f>IF(A300="","",SUM(F$27:F300))</f>
        <v/>
      </c>
      <c r="J300" s="39" t="str">
        <f>IF(A300="","",SUM(G$27:G300))</f>
        <v/>
      </c>
      <c r="K300" s="28"/>
    </row>
    <row r="301" spans="1:11" x14ac:dyDescent="0.2">
      <c r="A301" s="37" t="str">
        <f t="shared" si="32"/>
        <v/>
      </c>
      <c r="B301" s="2" t="str">
        <f t="shared" si="22"/>
        <v/>
      </c>
      <c r="C301" s="5" t="str">
        <f t="shared" si="36"/>
        <v/>
      </c>
      <c r="D301" s="42" t="str">
        <f t="shared" si="37"/>
        <v/>
      </c>
      <c r="E301" s="27"/>
      <c r="F301" s="38" t="str">
        <f t="shared" si="33"/>
        <v/>
      </c>
      <c r="G301" s="38" t="str">
        <f t="shared" si="34"/>
        <v/>
      </c>
      <c r="H301" s="38" t="str">
        <f t="shared" si="35"/>
        <v/>
      </c>
      <c r="I301" s="39" t="str">
        <f>IF(A301="","",SUM(F$27:F301))</f>
        <v/>
      </c>
      <c r="J301" s="39" t="str">
        <f>IF(A301="","",SUM(G$27:G301))</f>
        <v/>
      </c>
      <c r="K301" s="28"/>
    </row>
    <row r="302" spans="1:11" x14ac:dyDescent="0.2">
      <c r="A302" s="37" t="str">
        <f t="shared" si="32"/>
        <v/>
      </c>
      <c r="B302" s="2" t="str">
        <f t="shared" si="22"/>
        <v/>
      </c>
      <c r="C302" s="5" t="str">
        <f t="shared" si="36"/>
        <v/>
      </c>
      <c r="D302" s="42" t="str">
        <f t="shared" si="37"/>
        <v/>
      </c>
      <c r="E302" s="27"/>
      <c r="F302" s="38" t="str">
        <f t="shared" si="33"/>
        <v/>
      </c>
      <c r="G302" s="38" t="str">
        <f t="shared" si="34"/>
        <v/>
      </c>
      <c r="H302" s="38" t="str">
        <f t="shared" si="35"/>
        <v/>
      </c>
      <c r="I302" s="39" t="str">
        <f>IF(A302="","",SUM(F$27:F302))</f>
        <v/>
      </c>
      <c r="J302" s="39" t="str">
        <f>IF(A302="","",SUM(G$27:G302))</f>
        <v/>
      </c>
      <c r="K302" s="28"/>
    </row>
    <row r="303" spans="1:11" x14ac:dyDescent="0.2">
      <c r="A303" s="37" t="str">
        <f t="shared" si="32"/>
        <v/>
      </c>
      <c r="B303" s="2" t="str">
        <f t="shared" si="22"/>
        <v/>
      </c>
      <c r="C303" s="5" t="str">
        <f t="shared" si="36"/>
        <v/>
      </c>
      <c r="D303" s="42" t="str">
        <f t="shared" si="37"/>
        <v/>
      </c>
      <c r="E303" s="27"/>
      <c r="F303" s="38" t="str">
        <f t="shared" si="33"/>
        <v/>
      </c>
      <c r="G303" s="38" t="str">
        <f t="shared" si="34"/>
        <v/>
      </c>
      <c r="H303" s="38" t="str">
        <f t="shared" si="35"/>
        <v/>
      </c>
      <c r="I303" s="39" t="str">
        <f>IF(A303="","",SUM(F$27:F303))</f>
        <v/>
      </c>
      <c r="J303" s="39" t="str">
        <f>IF(A303="","",SUM(G$27:G303))</f>
        <v/>
      </c>
      <c r="K303" s="28"/>
    </row>
    <row r="304" spans="1:11" x14ac:dyDescent="0.2">
      <c r="A304" s="37" t="str">
        <f t="shared" si="32"/>
        <v/>
      </c>
      <c r="B304" s="2" t="str">
        <f t="shared" si="22"/>
        <v/>
      </c>
      <c r="C304" s="5" t="str">
        <f t="shared" si="36"/>
        <v/>
      </c>
      <c r="D304" s="42" t="str">
        <f t="shared" si="37"/>
        <v/>
      </c>
      <c r="E304" s="27"/>
      <c r="F304" s="38" t="str">
        <f t="shared" si="33"/>
        <v/>
      </c>
      <c r="G304" s="38" t="str">
        <f t="shared" si="34"/>
        <v/>
      </c>
      <c r="H304" s="38" t="str">
        <f t="shared" si="35"/>
        <v/>
      </c>
      <c r="I304" s="39" t="str">
        <f>IF(A304="","",SUM(F$27:F304))</f>
        <v/>
      </c>
      <c r="J304" s="39" t="str">
        <f>IF(A304="","",SUM(G$27:G304))</f>
        <v/>
      </c>
      <c r="K304" s="28"/>
    </row>
    <row r="305" spans="1:11" x14ac:dyDescent="0.2">
      <c r="A305" s="37" t="str">
        <f t="shared" si="32"/>
        <v/>
      </c>
      <c r="B305" s="2" t="str">
        <f t="shared" si="22"/>
        <v/>
      </c>
      <c r="C305" s="5" t="str">
        <f t="shared" si="36"/>
        <v/>
      </c>
      <c r="D305" s="42" t="str">
        <f t="shared" si="37"/>
        <v/>
      </c>
      <c r="E305" s="27"/>
      <c r="F305" s="38" t="str">
        <f t="shared" si="33"/>
        <v/>
      </c>
      <c r="G305" s="38" t="str">
        <f t="shared" si="34"/>
        <v/>
      </c>
      <c r="H305" s="38" t="str">
        <f t="shared" si="35"/>
        <v/>
      </c>
      <c r="I305" s="39" t="str">
        <f>IF(A305="","",SUM(F$27:F305))</f>
        <v/>
      </c>
      <c r="J305" s="39" t="str">
        <f>IF(A305="","",SUM(G$27:G305))</f>
        <v/>
      </c>
      <c r="K305" s="28"/>
    </row>
    <row r="306" spans="1:11" x14ac:dyDescent="0.2">
      <c r="A306" s="37" t="str">
        <f t="shared" si="32"/>
        <v/>
      </c>
      <c r="B306" s="2" t="str">
        <f t="shared" si="22"/>
        <v/>
      </c>
      <c r="C306" s="5" t="str">
        <f t="shared" si="36"/>
        <v/>
      </c>
      <c r="D306" s="42" t="str">
        <f t="shared" si="37"/>
        <v/>
      </c>
      <c r="E306" s="27"/>
      <c r="F306" s="38" t="str">
        <f t="shared" si="33"/>
        <v/>
      </c>
      <c r="G306" s="38" t="str">
        <f t="shared" si="34"/>
        <v/>
      </c>
      <c r="H306" s="38" t="str">
        <f t="shared" si="35"/>
        <v/>
      </c>
      <c r="I306" s="39" t="str">
        <f>IF(A306="","",SUM(F$27:F306))</f>
        <v/>
      </c>
      <c r="J306" s="39" t="str">
        <f>IF(A306="","",SUM(G$27:G306))</f>
        <v/>
      </c>
      <c r="K306" s="28"/>
    </row>
    <row r="307" spans="1:11" x14ac:dyDescent="0.2">
      <c r="A307" s="37" t="str">
        <f t="shared" si="32"/>
        <v/>
      </c>
      <c r="B307" s="2" t="str">
        <f t="shared" si="22"/>
        <v/>
      </c>
      <c r="C307" s="5" t="str">
        <f t="shared" si="36"/>
        <v/>
      </c>
      <c r="D307" s="42" t="str">
        <f t="shared" si="37"/>
        <v/>
      </c>
      <c r="E307" s="27"/>
      <c r="F307" s="38" t="str">
        <f t="shared" si="33"/>
        <v/>
      </c>
      <c r="G307" s="38" t="str">
        <f t="shared" si="34"/>
        <v/>
      </c>
      <c r="H307" s="38" t="str">
        <f t="shared" si="35"/>
        <v/>
      </c>
      <c r="I307" s="39" t="str">
        <f>IF(A307="","",SUM(F$27:F307))</f>
        <v/>
      </c>
      <c r="J307" s="39" t="str">
        <f>IF(A307="","",SUM(G$27:G307))</f>
        <v/>
      </c>
      <c r="K307" s="28"/>
    </row>
    <row r="308" spans="1:11" x14ac:dyDescent="0.2">
      <c r="A308" s="37" t="str">
        <f t="shared" si="32"/>
        <v/>
      </c>
      <c r="B308" s="2" t="str">
        <f t="shared" si="22"/>
        <v/>
      </c>
      <c r="C308" s="5" t="str">
        <f t="shared" si="36"/>
        <v/>
      </c>
      <c r="D308" s="42" t="str">
        <f t="shared" si="37"/>
        <v/>
      </c>
      <c r="E308" s="27"/>
      <c r="F308" s="38" t="str">
        <f t="shared" si="33"/>
        <v/>
      </c>
      <c r="G308" s="38" t="str">
        <f t="shared" si="34"/>
        <v/>
      </c>
      <c r="H308" s="38" t="str">
        <f t="shared" si="35"/>
        <v/>
      </c>
      <c r="I308" s="39" t="str">
        <f>IF(A308="","",SUM(F$27:F308))</f>
        <v/>
      </c>
      <c r="J308" s="39" t="str">
        <f>IF(A308="","",SUM(G$27:G308))</f>
        <v/>
      </c>
      <c r="K308" s="28"/>
    </row>
    <row r="309" spans="1:11" x14ac:dyDescent="0.2">
      <c r="A309" s="37" t="str">
        <f t="shared" si="32"/>
        <v/>
      </c>
      <c r="B309" s="2" t="str">
        <f t="shared" si="22"/>
        <v/>
      </c>
      <c r="C309" s="5" t="str">
        <f t="shared" si="36"/>
        <v/>
      </c>
      <c r="D309" s="42" t="str">
        <f t="shared" si="37"/>
        <v/>
      </c>
      <c r="E309" s="27"/>
      <c r="F309" s="38" t="str">
        <f t="shared" si="33"/>
        <v/>
      </c>
      <c r="G309" s="38" t="str">
        <f t="shared" si="34"/>
        <v/>
      </c>
      <c r="H309" s="38" t="str">
        <f t="shared" si="35"/>
        <v/>
      </c>
      <c r="I309" s="39" t="str">
        <f>IF(A309="","",SUM(F$27:F309))</f>
        <v/>
      </c>
      <c r="J309" s="39" t="str">
        <f>IF(A309="","",SUM(G$27:G309))</f>
        <v/>
      </c>
      <c r="K309" s="28"/>
    </row>
    <row r="310" spans="1:11" x14ac:dyDescent="0.2">
      <c r="A310" s="37" t="str">
        <f t="shared" si="32"/>
        <v/>
      </c>
      <c r="B310" s="2" t="str">
        <f t="shared" si="22"/>
        <v/>
      </c>
      <c r="C310" s="5" t="str">
        <f t="shared" si="36"/>
        <v/>
      </c>
      <c r="D310" s="42" t="str">
        <f t="shared" si="37"/>
        <v/>
      </c>
      <c r="E310" s="27"/>
      <c r="F310" s="38" t="str">
        <f t="shared" si="33"/>
        <v/>
      </c>
      <c r="G310" s="38" t="str">
        <f t="shared" si="34"/>
        <v/>
      </c>
      <c r="H310" s="38" t="str">
        <f t="shared" si="35"/>
        <v/>
      </c>
      <c r="I310" s="39" t="str">
        <f>IF(A310="","",SUM(F$27:F310))</f>
        <v/>
      </c>
      <c r="J310" s="39" t="str">
        <f>IF(A310="","",SUM(G$27:G310))</f>
        <v/>
      </c>
      <c r="K310" s="28"/>
    </row>
    <row r="311" spans="1:11" x14ac:dyDescent="0.2">
      <c r="A311" s="37" t="str">
        <f t="shared" si="32"/>
        <v/>
      </c>
      <c r="B311" s="2" t="str">
        <f t="shared" si="22"/>
        <v/>
      </c>
      <c r="C311" s="5" t="str">
        <f t="shared" si="36"/>
        <v/>
      </c>
      <c r="D311" s="42" t="str">
        <f t="shared" si="37"/>
        <v/>
      </c>
      <c r="E311" s="27"/>
      <c r="F311" s="38" t="str">
        <f t="shared" si="33"/>
        <v/>
      </c>
      <c r="G311" s="38" t="str">
        <f t="shared" si="34"/>
        <v/>
      </c>
      <c r="H311" s="38" t="str">
        <f t="shared" si="35"/>
        <v/>
      </c>
      <c r="I311" s="39" t="str">
        <f>IF(A311="","",SUM(F$27:F311))</f>
        <v/>
      </c>
      <c r="J311" s="39" t="str">
        <f>IF(A311="","",SUM(G$27:G311))</f>
        <v/>
      </c>
      <c r="K311" s="28"/>
    </row>
    <row r="312" spans="1:11" x14ac:dyDescent="0.2">
      <c r="A312" s="37" t="str">
        <f t="shared" si="32"/>
        <v/>
      </c>
      <c r="B312" s="2" t="str">
        <f t="shared" si="22"/>
        <v/>
      </c>
      <c r="C312" s="5" t="str">
        <f t="shared" si="36"/>
        <v/>
      </c>
      <c r="D312" s="42" t="str">
        <f t="shared" si="37"/>
        <v/>
      </c>
      <c r="E312" s="27"/>
      <c r="F312" s="38" t="str">
        <f t="shared" si="33"/>
        <v/>
      </c>
      <c r="G312" s="38" t="str">
        <f t="shared" si="34"/>
        <v/>
      </c>
      <c r="H312" s="38" t="str">
        <f t="shared" si="35"/>
        <v/>
      </c>
      <c r="I312" s="39" t="str">
        <f>IF(A312="","",SUM(F$27:F312))</f>
        <v/>
      </c>
      <c r="J312" s="39" t="str">
        <f>IF(A312="","",SUM(G$27:G312))</f>
        <v/>
      </c>
      <c r="K312" s="28"/>
    </row>
    <row r="313" spans="1:11" x14ac:dyDescent="0.2">
      <c r="A313" s="37" t="str">
        <f t="shared" si="32"/>
        <v/>
      </c>
      <c r="B313" s="2" t="str">
        <f t="shared" si="22"/>
        <v/>
      </c>
      <c r="C313" s="5" t="str">
        <f t="shared" si="36"/>
        <v/>
      </c>
      <c r="D313" s="42" t="str">
        <f t="shared" si="37"/>
        <v/>
      </c>
      <c r="E313" s="27"/>
      <c r="F313" s="38" t="str">
        <f t="shared" si="33"/>
        <v/>
      </c>
      <c r="G313" s="38" t="str">
        <f t="shared" si="34"/>
        <v/>
      </c>
      <c r="H313" s="38" t="str">
        <f t="shared" si="35"/>
        <v/>
      </c>
      <c r="I313" s="39" t="str">
        <f>IF(A313="","",SUM(F$27:F313))</f>
        <v/>
      </c>
      <c r="J313" s="39" t="str">
        <f>IF(A313="","",SUM(G$27:G313))</f>
        <v/>
      </c>
      <c r="K313" s="28"/>
    </row>
    <row r="314" spans="1:11" x14ac:dyDescent="0.2">
      <c r="A314" s="37" t="str">
        <f t="shared" si="32"/>
        <v/>
      </c>
      <c r="B314" s="2" t="str">
        <f t="shared" si="22"/>
        <v/>
      </c>
      <c r="C314" s="5" t="str">
        <f t="shared" si="36"/>
        <v/>
      </c>
      <c r="D314" s="42" t="str">
        <f t="shared" si="37"/>
        <v/>
      </c>
      <c r="E314" s="27"/>
      <c r="F314" s="38" t="str">
        <f t="shared" si="33"/>
        <v/>
      </c>
      <c r="G314" s="38" t="str">
        <f t="shared" si="34"/>
        <v/>
      </c>
      <c r="H314" s="38" t="str">
        <f t="shared" si="35"/>
        <v/>
      </c>
      <c r="I314" s="39" t="str">
        <f>IF(A314="","",SUM(F$27:F314))</f>
        <v/>
      </c>
      <c r="J314" s="39" t="str">
        <f>IF(A314="","",SUM(G$27:G314))</f>
        <v/>
      </c>
      <c r="K314" s="28"/>
    </row>
    <row r="315" spans="1:11" x14ac:dyDescent="0.2">
      <c r="A315" s="37" t="str">
        <f t="shared" si="32"/>
        <v/>
      </c>
      <c r="B315" s="2" t="str">
        <f t="shared" si="22"/>
        <v/>
      </c>
      <c r="C315" s="5" t="str">
        <f t="shared" si="36"/>
        <v/>
      </c>
      <c r="D315" s="42" t="str">
        <f t="shared" si="37"/>
        <v/>
      </c>
      <c r="E315" s="27"/>
      <c r="F315" s="38" t="str">
        <f t="shared" si="33"/>
        <v/>
      </c>
      <c r="G315" s="38" t="str">
        <f t="shared" si="34"/>
        <v/>
      </c>
      <c r="H315" s="38" t="str">
        <f t="shared" si="35"/>
        <v/>
      </c>
      <c r="I315" s="39" t="str">
        <f>IF(A315="","",SUM(F$27:F315))</f>
        <v/>
      </c>
      <c r="J315" s="39" t="str">
        <f>IF(A315="","",SUM(G$27:G315))</f>
        <v/>
      </c>
      <c r="K315" s="28"/>
    </row>
    <row r="316" spans="1:11" x14ac:dyDescent="0.2">
      <c r="A316" s="37" t="str">
        <f t="shared" si="32"/>
        <v/>
      </c>
      <c r="B316" s="2" t="str">
        <f t="shared" si="22"/>
        <v/>
      </c>
      <c r="C316" s="5" t="str">
        <f t="shared" si="36"/>
        <v/>
      </c>
      <c r="D316" s="42" t="str">
        <f t="shared" si="37"/>
        <v/>
      </c>
      <c r="E316" s="27"/>
      <c r="F316" s="38" t="str">
        <f t="shared" si="33"/>
        <v/>
      </c>
      <c r="G316" s="38" t="str">
        <f t="shared" si="34"/>
        <v/>
      </c>
      <c r="H316" s="38" t="str">
        <f t="shared" si="35"/>
        <v/>
      </c>
      <c r="I316" s="39" t="str">
        <f>IF(A316="","",SUM(F$27:F316))</f>
        <v/>
      </c>
      <c r="J316" s="39" t="str">
        <f>IF(A316="","",SUM(G$27:G316))</f>
        <v/>
      </c>
      <c r="K316" s="28"/>
    </row>
    <row r="317" spans="1:11" x14ac:dyDescent="0.2">
      <c r="A317" s="37" t="str">
        <f t="shared" si="32"/>
        <v/>
      </c>
      <c r="B317" s="2" t="str">
        <f t="shared" si="22"/>
        <v/>
      </c>
      <c r="C317" s="5" t="str">
        <f t="shared" si="36"/>
        <v/>
      </c>
      <c r="D317" s="42" t="str">
        <f t="shared" si="37"/>
        <v/>
      </c>
      <c r="E317" s="27"/>
      <c r="F317" s="38" t="str">
        <f t="shared" si="33"/>
        <v/>
      </c>
      <c r="G317" s="38" t="str">
        <f t="shared" si="34"/>
        <v/>
      </c>
      <c r="H317" s="38" t="str">
        <f t="shared" si="35"/>
        <v/>
      </c>
      <c r="I317" s="39" t="str">
        <f>IF(A317="","",SUM(F$27:F317))</f>
        <v/>
      </c>
      <c r="J317" s="39" t="str">
        <f>IF(A317="","",SUM(G$27:G317))</f>
        <v/>
      </c>
      <c r="K317" s="28"/>
    </row>
    <row r="318" spans="1:11" x14ac:dyDescent="0.2">
      <c r="A318" s="37" t="str">
        <f t="shared" si="32"/>
        <v/>
      </c>
      <c r="B318" s="2" t="str">
        <f t="shared" si="22"/>
        <v/>
      </c>
      <c r="C318" s="5" t="str">
        <f t="shared" si="36"/>
        <v/>
      </c>
      <c r="D318" s="42" t="str">
        <f t="shared" si="37"/>
        <v/>
      </c>
      <c r="E318" s="27"/>
      <c r="F318" s="38" t="str">
        <f t="shared" si="33"/>
        <v/>
      </c>
      <c r="G318" s="38" t="str">
        <f t="shared" si="34"/>
        <v/>
      </c>
      <c r="H318" s="38" t="str">
        <f t="shared" si="35"/>
        <v/>
      </c>
      <c r="I318" s="39" t="str">
        <f>IF(A318="","",SUM(F$27:F318))</f>
        <v/>
      </c>
      <c r="J318" s="39" t="str">
        <f>IF(A318="","",SUM(G$27:G318))</f>
        <v/>
      </c>
      <c r="K318" s="28"/>
    </row>
    <row r="319" spans="1:11" x14ac:dyDescent="0.2">
      <c r="A319" s="37" t="str">
        <f t="shared" si="32"/>
        <v/>
      </c>
      <c r="B319" s="2" t="str">
        <f t="shared" si="22"/>
        <v/>
      </c>
      <c r="C319" s="5" t="str">
        <f t="shared" si="36"/>
        <v/>
      </c>
      <c r="D319" s="42" t="str">
        <f t="shared" si="37"/>
        <v/>
      </c>
      <c r="E319" s="27"/>
      <c r="F319" s="38" t="str">
        <f t="shared" si="33"/>
        <v/>
      </c>
      <c r="G319" s="38" t="str">
        <f t="shared" si="34"/>
        <v/>
      </c>
      <c r="H319" s="38" t="str">
        <f t="shared" si="35"/>
        <v/>
      </c>
      <c r="I319" s="39" t="str">
        <f>IF(A319="","",SUM(F$27:F319))</f>
        <v/>
      </c>
      <c r="J319" s="39" t="str">
        <f>IF(A319="","",SUM(G$27:G319))</f>
        <v/>
      </c>
      <c r="K319" s="28"/>
    </row>
    <row r="320" spans="1:11" x14ac:dyDescent="0.2">
      <c r="A320" s="37" t="str">
        <f t="shared" si="32"/>
        <v/>
      </c>
      <c r="B320" s="2" t="str">
        <f t="shared" si="22"/>
        <v/>
      </c>
      <c r="C320" s="5" t="str">
        <f t="shared" si="36"/>
        <v/>
      </c>
      <c r="D320" s="42" t="str">
        <f t="shared" si="37"/>
        <v/>
      </c>
      <c r="E320" s="27"/>
      <c r="F320" s="38" t="str">
        <f t="shared" si="33"/>
        <v/>
      </c>
      <c r="G320" s="38" t="str">
        <f t="shared" si="34"/>
        <v/>
      </c>
      <c r="H320" s="38" t="str">
        <f t="shared" si="35"/>
        <v/>
      </c>
      <c r="I320" s="39" t="str">
        <f>IF(A320="","",SUM(F$27:F320))</f>
        <v/>
      </c>
      <c r="J320" s="39" t="str">
        <f>IF(A320="","",SUM(G$27:G320))</f>
        <v/>
      </c>
      <c r="K320" s="28"/>
    </row>
    <row r="321" spans="1:11" x14ac:dyDescent="0.2">
      <c r="A321" s="37" t="str">
        <f t="shared" si="32"/>
        <v/>
      </c>
      <c r="B321" s="2" t="str">
        <f t="shared" si="22"/>
        <v/>
      </c>
      <c r="C321" s="5" t="str">
        <f t="shared" si="36"/>
        <v/>
      </c>
      <c r="D321" s="42" t="str">
        <f t="shared" si="37"/>
        <v/>
      </c>
      <c r="E321" s="27"/>
      <c r="F321" s="38" t="str">
        <f t="shared" si="33"/>
        <v/>
      </c>
      <c r="G321" s="38" t="str">
        <f t="shared" si="34"/>
        <v/>
      </c>
      <c r="H321" s="38" t="str">
        <f t="shared" si="35"/>
        <v/>
      </c>
      <c r="I321" s="39" t="str">
        <f>IF(A321="","",SUM(F$27:F321))</f>
        <v/>
      </c>
      <c r="J321" s="39" t="str">
        <f>IF(A321="","",SUM(G$27:G321))</f>
        <v/>
      </c>
      <c r="K321" s="28"/>
    </row>
    <row r="322" spans="1:11" x14ac:dyDescent="0.2">
      <c r="A322" s="37" t="str">
        <f t="shared" si="32"/>
        <v/>
      </c>
      <c r="B322" s="2" t="str">
        <f t="shared" si="22"/>
        <v/>
      </c>
      <c r="C322" s="5" t="str">
        <f t="shared" si="36"/>
        <v/>
      </c>
      <c r="D322" s="42" t="str">
        <f t="shared" si="37"/>
        <v/>
      </c>
      <c r="E322" s="27"/>
      <c r="F322" s="38" t="str">
        <f t="shared" si="33"/>
        <v/>
      </c>
      <c r="G322" s="38" t="str">
        <f t="shared" si="34"/>
        <v/>
      </c>
      <c r="H322" s="38" t="str">
        <f t="shared" si="35"/>
        <v/>
      </c>
      <c r="I322" s="39" t="str">
        <f>IF(A322="","",SUM(F$27:F322))</f>
        <v/>
      </c>
      <c r="J322" s="39" t="str">
        <f>IF(A322="","",SUM(G$27:G322))</f>
        <v/>
      </c>
      <c r="K322" s="28"/>
    </row>
    <row r="323" spans="1:11" x14ac:dyDescent="0.2">
      <c r="A323" s="37" t="str">
        <f t="shared" si="32"/>
        <v/>
      </c>
      <c r="B323" s="2" t="str">
        <f t="shared" si="22"/>
        <v/>
      </c>
      <c r="C323" s="5" t="str">
        <f t="shared" si="36"/>
        <v/>
      </c>
      <c r="D323" s="42" t="str">
        <f t="shared" si="37"/>
        <v/>
      </c>
      <c r="E323" s="27"/>
      <c r="F323" s="38" t="str">
        <f t="shared" si="33"/>
        <v/>
      </c>
      <c r="G323" s="38" t="str">
        <f t="shared" si="34"/>
        <v/>
      </c>
      <c r="H323" s="38" t="str">
        <f t="shared" si="35"/>
        <v/>
      </c>
      <c r="I323" s="39" t="str">
        <f>IF(A323="","",SUM(F$27:F323))</f>
        <v/>
      </c>
      <c r="J323" s="39" t="str">
        <f>IF(A323="","",SUM(G$27:G323))</f>
        <v/>
      </c>
      <c r="K323" s="28"/>
    </row>
    <row r="324" spans="1:11" x14ac:dyDescent="0.2">
      <c r="A324" s="37" t="str">
        <f t="shared" si="32"/>
        <v/>
      </c>
      <c r="B324" s="2" t="str">
        <f t="shared" si="22"/>
        <v/>
      </c>
      <c r="C324" s="5" t="str">
        <f t="shared" si="36"/>
        <v/>
      </c>
      <c r="D324" s="42" t="str">
        <f t="shared" si="37"/>
        <v/>
      </c>
      <c r="E324" s="27"/>
      <c r="F324" s="38" t="str">
        <f t="shared" si="33"/>
        <v/>
      </c>
      <c r="G324" s="38" t="str">
        <f t="shared" si="34"/>
        <v/>
      </c>
      <c r="H324" s="38" t="str">
        <f t="shared" si="35"/>
        <v/>
      </c>
      <c r="I324" s="39" t="str">
        <f>IF(A324="","",SUM(F$27:F324))</f>
        <v/>
      </c>
      <c r="J324" s="39" t="str">
        <f>IF(A324="","",SUM(G$27:G324))</f>
        <v/>
      </c>
      <c r="K324" s="28"/>
    </row>
    <row r="325" spans="1:11" x14ac:dyDescent="0.2">
      <c r="A325" s="37" t="str">
        <f t="shared" si="32"/>
        <v/>
      </c>
      <c r="B325" s="2" t="str">
        <f t="shared" si="22"/>
        <v/>
      </c>
      <c r="C325" s="5" t="str">
        <f t="shared" si="36"/>
        <v/>
      </c>
      <c r="D325" s="42" t="str">
        <f t="shared" si="37"/>
        <v/>
      </c>
      <c r="E325" s="27"/>
      <c r="F325" s="38" t="str">
        <f t="shared" si="33"/>
        <v/>
      </c>
      <c r="G325" s="38" t="str">
        <f t="shared" si="34"/>
        <v/>
      </c>
      <c r="H325" s="38" t="str">
        <f t="shared" si="35"/>
        <v/>
      </c>
      <c r="I325" s="39" t="str">
        <f>IF(A325="","",SUM(F$27:F325))</f>
        <v/>
      </c>
      <c r="J325" s="39" t="str">
        <f>IF(A325="","",SUM(G$27:G325))</f>
        <v/>
      </c>
      <c r="K325" s="28"/>
    </row>
    <row r="326" spans="1:11" x14ac:dyDescent="0.2">
      <c r="A326" s="37" t="str">
        <f t="shared" si="32"/>
        <v/>
      </c>
      <c r="B326" s="2" t="str">
        <f t="shared" si="22"/>
        <v/>
      </c>
      <c r="C326" s="5" t="str">
        <f t="shared" si="36"/>
        <v/>
      </c>
      <c r="D326" s="42" t="str">
        <f t="shared" si="37"/>
        <v/>
      </c>
      <c r="E326" s="27"/>
      <c r="F326" s="38" t="str">
        <f t="shared" si="33"/>
        <v/>
      </c>
      <c r="G326" s="38" t="str">
        <f t="shared" si="34"/>
        <v/>
      </c>
      <c r="H326" s="38" t="str">
        <f t="shared" si="35"/>
        <v/>
      </c>
      <c r="I326" s="39" t="str">
        <f>IF(A326="","",SUM(F$27:F326))</f>
        <v/>
      </c>
      <c r="J326" s="39" t="str">
        <f>IF(A326="","",SUM(G$27:G326))</f>
        <v/>
      </c>
      <c r="K326" s="28"/>
    </row>
    <row r="327" spans="1:11" x14ac:dyDescent="0.2">
      <c r="A327" s="37" t="str">
        <f t="shared" si="32"/>
        <v/>
      </c>
      <c r="B327" s="2" t="str">
        <f t="shared" si="22"/>
        <v/>
      </c>
      <c r="C327" s="5" t="str">
        <f t="shared" si="36"/>
        <v/>
      </c>
      <c r="D327" s="42" t="str">
        <f t="shared" si="37"/>
        <v/>
      </c>
      <c r="E327" s="27"/>
      <c r="F327" s="38" t="str">
        <f t="shared" si="33"/>
        <v/>
      </c>
      <c r="G327" s="38" t="str">
        <f t="shared" si="34"/>
        <v/>
      </c>
      <c r="H327" s="38" t="str">
        <f t="shared" si="35"/>
        <v/>
      </c>
      <c r="I327" s="39" t="str">
        <f>IF(A327="","",SUM(F$27:F327))</f>
        <v/>
      </c>
      <c r="J327" s="39" t="str">
        <f>IF(A327="","",SUM(G$27:G327))</f>
        <v/>
      </c>
      <c r="K327" s="28"/>
    </row>
    <row r="328" spans="1:11" x14ac:dyDescent="0.2">
      <c r="A328" s="37" t="str">
        <f t="shared" si="32"/>
        <v/>
      </c>
      <c r="B328" s="2" t="str">
        <f t="shared" si="22"/>
        <v/>
      </c>
      <c r="C328" s="5" t="str">
        <f t="shared" si="36"/>
        <v/>
      </c>
      <c r="D328" s="42" t="str">
        <f t="shared" si="37"/>
        <v/>
      </c>
      <c r="E328" s="27"/>
      <c r="F328" s="38" t="str">
        <f t="shared" si="33"/>
        <v/>
      </c>
      <c r="G328" s="38" t="str">
        <f t="shared" si="34"/>
        <v/>
      </c>
      <c r="H328" s="38" t="str">
        <f t="shared" si="35"/>
        <v/>
      </c>
      <c r="I328" s="39" t="str">
        <f>IF(A328="","",SUM(F$27:F328))</f>
        <v/>
      </c>
      <c r="J328" s="39" t="str">
        <f>IF(A328="","",SUM(G$27:G328))</f>
        <v/>
      </c>
      <c r="K328" s="28"/>
    </row>
    <row r="329" spans="1:11" x14ac:dyDescent="0.2">
      <c r="A329" s="37" t="str">
        <f t="shared" si="32"/>
        <v/>
      </c>
      <c r="B329" s="2" t="str">
        <f t="shared" si="22"/>
        <v/>
      </c>
      <c r="C329" s="5" t="str">
        <f t="shared" si="36"/>
        <v/>
      </c>
      <c r="D329" s="42" t="str">
        <f t="shared" si="37"/>
        <v/>
      </c>
      <c r="E329" s="27"/>
      <c r="F329" s="38" t="str">
        <f t="shared" si="33"/>
        <v/>
      </c>
      <c r="G329" s="38" t="str">
        <f t="shared" si="34"/>
        <v/>
      </c>
      <c r="H329" s="38" t="str">
        <f t="shared" si="35"/>
        <v/>
      </c>
      <c r="I329" s="39" t="str">
        <f>IF(A329="","",SUM(F$27:F329))</f>
        <v/>
      </c>
      <c r="J329" s="39" t="str">
        <f>IF(A329="","",SUM(G$27:G329))</f>
        <v/>
      </c>
      <c r="K329" s="28"/>
    </row>
    <row r="330" spans="1:11" x14ac:dyDescent="0.2">
      <c r="A330" s="37" t="str">
        <f t="shared" si="32"/>
        <v/>
      </c>
      <c r="B330" s="2" t="str">
        <f t="shared" si="22"/>
        <v/>
      </c>
      <c r="C330" s="5" t="str">
        <f t="shared" si="36"/>
        <v/>
      </c>
      <c r="D330" s="42" t="str">
        <f t="shared" si="37"/>
        <v/>
      </c>
      <c r="E330" s="27"/>
      <c r="F330" s="38" t="str">
        <f t="shared" si="33"/>
        <v/>
      </c>
      <c r="G330" s="38" t="str">
        <f t="shared" si="34"/>
        <v/>
      </c>
      <c r="H330" s="38" t="str">
        <f t="shared" si="35"/>
        <v/>
      </c>
      <c r="I330" s="39" t="str">
        <f>IF(A330="","",SUM(F$27:F330))</f>
        <v/>
      </c>
      <c r="J330" s="39" t="str">
        <f>IF(A330="","",SUM(G$27:G330))</f>
        <v/>
      </c>
      <c r="K330" s="28"/>
    </row>
    <row r="331" spans="1:11" x14ac:dyDescent="0.2">
      <c r="A331" s="37" t="str">
        <f t="shared" si="32"/>
        <v/>
      </c>
      <c r="B331" s="2" t="str">
        <f t="shared" si="22"/>
        <v/>
      </c>
      <c r="C331" s="5" t="str">
        <f t="shared" si="36"/>
        <v/>
      </c>
      <c r="D331" s="42" t="str">
        <f t="shared" si="37"/>
        <v/>
      </c>
      <c r="E331" s="27"/>
      <c r="F331" s="38" t="str">
        <f t="shared" si="33"/>
        <v/>
      </c>
      <c r="G331" s="38" t="str">
        <f t="shared" si="34"/>
        <v/>
      </c>
      <c r="H331" s="38" t="str">
        <f t="shared" si="35"/>
        <v/>
      </c>
      <c r="I331" s="39" t="str">
        <f>IF(A331="","",SUM(F$27:F331))</f>
        <v/>
      </c>
      <c r="J331" s="39" t="str">
        <f>IF(A331="","",SUM(G$27:G331))</f>
        <v/>
      </c>
      <c r="K331" s="28"/>
    </row>
    <row r="332" spans="1:11" x14ac:dyDescent="0.2">
      <c r="A332" s="37" t="str">
        <f t="shared" si="32"/>
        <v/>
      </c>
      <c r="B332" s="2" t="str">
        <f t="shared" si="22"/>
        <v/>
      </c>
      <c r="C332" s="5" t="str">
        <f t="shared" si="36"/>
        <v/>
      </c>
      <c r="D332" s="42" t="str">
        <f t="shared" si="37"/>
        <v/>
      </c>
      <c r="E332" s="27"/>
      <c r="F332" s="38" t="str">
        <f t="shared" si="33"/>
        <v/>
      </c>
      <c r="G332" s="38" t="str">
        <f t="shared" si="34"/>
        <v/>
      </c>
      <c r="H332" s="38" t="str">
        <f t="shared" si="35"/>
        <v/>
      </c>
      <c r="I332" s="39" t="str">
        <f>IF(A332="","",SUM(F$27:F332))</f>
        <v/>
      </c>
      <c r="J332" s="39" t="str">
        <f>IF(A332="","",SUM(G$27:G332))</f>
        <v/>
      </c>
      <c r="K332" s="28"/>
    </row>
    <row r="333" spans="1:11" x14ac:dyDescent="0.2">
      <c r="A333" s="37" t="str">
        <f t="shared" si="32"/>
        <v/>
      </c>
      <c r="B333" s="2" t="str">
        <f t="shared" si="22"/>
        <v/>
      </c>
      <c r="C333" s="5" t="str">
        <f t="shared" si="36"/>
        <v/>
      </c>
      <c r="D333" s="42" t="str">
        <f t="shared" si="37"/>
        <v/>
      </c>
      <c r="E333" s="27"/>
      <c r="F333" s="38" t="str">
        <f t="shared" si="33"/>
        <v/>
      </c>
      <c r="G333" s="38" t="str">
        <f t="shared" si="34"/>
        <v/>
      </c>
      <c r="H333" s="38" t="str">
        <f t="shared" si="35"/>
        <v/>
      </c>
      <c r="I333" s="39" t="str">
        <f>IF(A333="","",SUM(F$27:F333))</f>
        <v/>
      </c>
      <c r="J333" s="39" t="str">
        <f>IF(A333="","",SUM(G$27:G333))</f>
        <v/>
      </c>
      <c r="K333" s="28"/>
    </row>
    <row r="334" spans="1:11" x14ac:dyDescent="0.2">
      <c r="A334" s="37" t="str">
        <f t="shared" si="32"/>
        <v/>
      </c>
      <c r="B334" s="2" t="str">
        <f t="shared" si="22"/>
        <v/>
      </c>
      <c r="C334" s="5" t="str">
        <f t="shared" si="36"/>
        <v/>
      </c>
      <c r="D334" s="42" t="str">
        <f t="shared" si="37"/>
        <v/>
      </c>
      <c r="E334" s="27"/>
      <c r="F334" s="38" t="str">
        <f t="shared" si="33"/>
        <v/>
      </c>
      <c r="G334" s="38" t="str">
        <f t="shared" si="34"/>
        <v/>
      </c>
      <c r="H334" s="38" t="str">
        <f t="shared" si="35"/>
        <v/>
      </c>
      <c r="I334" s="39" t="str">
        <f>IF(A334="","",SUM(F$27:F334))</f>
        <v/>
      </c>
      <c r="J334" s="39" t="str">
        <f>IF(A334="","",SUM(G$27:G334))</f>
        <v/>
      </c>
      <c r="K334" s="28"/>
    </row>
    <row r="335" spans="1:11" x14ac:dyDescent="0.2">
      <c r="A335" s="37" t="str">
        <f t="shared" ref="A335:A392" si="38">IF(A334&gt;=nper,"",A334+1)</f>
        <v/>
      </c>
      <c r="B335" s="2" t="str">
        <f t="shared" si="22"/>
        <v/>
      </c>
      <c r="C335" s="5" t="str">
        <f t="shared" si="36"/>
        <v/>
      </c>
      <c r="D335" s="42" t="str">
        <f t="shared" si="37"/>
        <v/>
      </c>
      <c r="E335" s="27"/>
      <c r="F335" s="38" t="str">
        <f t="shared" ref="F335:F392" si="39">IF(A335="","",ROUND(C335/12*H334,2))</f>
        <v/>
      </c>
      <c r="G335" s="38" t="str">
        <f t="shared" ref="G335:G392" si="40">IF(A335="","",D335-F335+E335)</f>
        <v/>
      </c>
      <c r="H335" s="38" t="str">
        <f t="shared" ref="H335:H392" si="41">IF(A335="","",H334-G335)</f>
        <v/>
      </c>
      <c r="I335" s="39" t="str">
        <f>IF(A335="","",SUM(F$27:F335))</f>
        <v/>
      </c>
      <c r="J335" s="39" t="str">
        <f>IF(A335="","",SUM(G$27:G335))</f>
        <v/>
      </c>
      <c r="K335" s="28"/>
    </row>
    <row r="336" spans="1:11" x14ac:dyDescent="0.2">
      <c r="A336" s="37" t="str">
        <f t="shared" si="38"/>
        <v/>
      </c>
      <c r="B336" s="2" t="str">
        <f t="shared" si="22"/>
        <v/>
      </c>
      <c r="C336" s="5" t="str">
        <f t="shared" si="36"/>
        <v/>
      </c>
      <c r="D336" s="42" t="str">
        <f t="shared" si="37"/>
        <v/>
      </c>
      <c r="E336" s="27"/>
      <c r="F336" s="38" t="str">
        <f t="shared" si="39"/>
        <v/>
      </c>
      <c r="G336" s="38" t="str">
        <f t="shared" si="40"/>
        <v/>
      </c>
      <c r="H336" s="38" t="str">
        <f t="shared" si="41"/>
        <v/>
      </c>
      <c r="I336" s="39" t="str">
        <f>IF(A336="","",SUM(F$27:F336))</f>
        <v/>
      </c>
      <c r="J336" s="39" t="str">
        <f>IF(A336="","",SUM(G$27:G336))</f>
        <v/>
      </c>
      <c r="K336" s="28"/>
    </row>
    <row r="337" spans="1:11" x14ac:dyDescent="0.2">
      <c r="A337" s="37" t="str">
        <f t="shared" si="38"/>
        <v/>
      </c>
      <c r="B337" s="2" t="str">
        <f t="shared" si="22"/>
        <v/>
      </c>
      <c r="C337" s="5" t="str">
        <f t="shared" si="36"/>
        <v/>
      </c>
      <c r="D337" s="42" t="str">
        <f t="shared" si="37"/>
        <v/>
      </c>
      <c r="E337" s="27"/>
      <c r="F337" s="38" t="str">
        <f t="shared" si="39"/>
        <v/>
      </c>
      <c r="G337" s="38" t="str">
        <f t="shared" si="40"/>
        <v/>
      </c>
      <c r="H337" s="38" t="str">
        <f t="shared" si="41"/>
        <v/>
      </c>
      <c r="I337" s="39" t="str">
        <f>IF(A337="","",SUM(F$27:F337))</f>
        <v/>
      </c>
      <c r="J337" s="39" t="str">
        <f>IF(A337="","",SUM(G$27:G337))</f>
        <v/>
      </c>
      <c r="K337" s="28"/>
    </row>
    <row r="338" spans="1:11" x14ac:dyDescent="0.2">
      <c r="A338" s="37" t="str">
        <f t="shared" si="38"/>
        <v/>
      </c>
      <c r="B338" s="2" t="str">
        <f t="shared" si="22"/>
        <v/>
      </c>
      <c r="C338" s="5" t="str">
        <f t="shared" si="36"/>
        <v/>
      </c>
      <c r="D338" s="42" t="str">
        <f t="shared" si="37"/>
        <v/>
      </c>
      <c r="E338" s="27"/>
      <c r="F338" s="38" t="str">
        <f t="shared" si="39"/>
        <v/>
      </c>
      <c r="G338" s="38" t="str">
        <f t="shared" si="40"/>
        <v/>
      </c>
      <c r="H338" s="38" t="str">
        <f t="shared" si="41"/>
        <v/>
      </c>
      <c r="I338" s="39" t="str">
        <f>IF(A338="","",SUM(F$27:F338))</f>
        <v/>
      </c>
      <c r="J338" s="39" t="str">
        <f>IF(A338="","",SUM(G$27:G338))</f>
        <v/>
      </c>
      <c r="K338" s="28"/>
    </row>
    <row r="339" spans="1:11" x14ac:dyDescent="0.2">
      <c r="A339" s="37" t="str">
        <f t="shared" si="38"/>
        <v/>
      </c>
      <c r="B339" s="2" t="str">
        <f t="shared" si="22"/>
        <v/>
      </c>
      <c r="C339" s="5" t="str">
        <f t="shared" si="36"/>
        <v/>
      </c>
      <c r="D339" s="42" t="str">
        <f t="shared" si="37"/>
        <v/>
      </c>
      <c r="E339" s="27"/>
      <c r="F339" s="38" t="str">
        <f t="shared" si="39"/>
        <v/>
      </c>
      <c r="G339" s="38" t="str">
        <f t="shared" si="40"/>
        <v/>
      </c>
      <c r="H339" s="38" t="str">
        <f t="shared" si="41"/>
        <v/>
      </c>
      <c r="I339" s="39" t="str">
        <f>IF(A339="","",SUM(F$27:F339))</f>
        <v/>
      </c>
      <c r="J339" s="39" t="str">
        <f>IF(A339="","",SUM(G$27:G339))</f>
        <v/>
      </c>
      <c r="K339" s="28"/>
    </row>
    <row r="340" spans="1:11" x14ac:dyDescent="0.2">
      <c r="A340" s="37" t="str">
        <f t="shared" si="38"/>
        <v/>
      </c>
      <c r="B340" s="2" t="str">
        <f t="shared" si="22"/>
        <v/>
      </c>
      <c r="C340" s="5" t="str">
        <f t="shared" si="36"/>
        <v/>
      </c>
      <c r="D340" s="42" t="str">
        <f t="shared" si="37"/>
        <v/>
      </c>
      <c r="E340" s="27"/>
      <c r="F340" s="38" t="str">
        <f t="shared" si="39"/>
        <v/>
      </c>
      <c r="G340" s="38" t="str">
        <f t="shared" si="40"/>
        <v/>
      </c>
      <c r="H340" s="38" t="str">
        <f t="shared" si="41"/>
        <v/>
      </c>
      <c r="I340" s="39" t="str">
        <f>IF(A340="","",SUM(F$27:F340))</f>
        <v/>
      </c>
      <c r="J340" s="39" t="str">
        <f>IF(A340="","",SUM(G$27:G340))</f>
        <v/>
      </c>
      <c r="K340" s="28"/>
    </row>
    <row r="341" spans="1:11" x14ac:dyDescent="0.2">
      <c r="A341" s="37" t="str">
        <f t="shared" si="38"/>
        <v/>
      </c>
      <c r="B341" s="2" t="str">
        <f t="shared" si="22"/>
        <v/>
      </c>
      <c r="C341" s="5" t="str">
        <f t="shared" si="36"/>
        <v/>
      </c>
      <c r="D341" s="42" t="str">
        <f t="shared" si="37"/>
        <v/>
      </c>
      <c r="E341" s="27"/>
      <c r="F341" s="38" t="str">
        <f t="shared" si="39"/>
        <v/>
      </c>
      <c r="G341" s="38" t="str">
        <f t="shared" si="40"/>
        <v/>
      </c>
      <c r="H341" s="38" t="str">
        <f t="shared" si="41"/>
        <v/>
      </c>
      <c r="I341" s="39" t="str">
        <f>IF(A341="","",SUM(F$27:F341))</f>
        <v/>
      </c>
      <c r="J341" s="39" t="str">
        <f>IF(A341="","",SUM(G$27:G341))</f>
        <v/>
      </c>
      <c r="K341" s="28"/>
    </row>
    <row r="342" spans="1:11" x14ac:dyDescent="0.2">
      <c r="A342" s="37" t="str">
        <f t="shared" si="38"/>
        <v/>
      </c>
      <c r="B342" s="2" t="str">
        <f t="shared" si="22"/>
        <v/>
      </c>
      <c r="C342" s="5" t="str">
        <f t="shared" si="36"/>
        <v/>
      </c>
      <c r="D342" s="42" t="str">
        <f t="shared" si="37"/>
        <v/>
      </c>
      <c r="E342" s="27"/>
      <c r="F342" s="38" t="str">
        <f t="shared" si="39"/>
        <v/>
      </c>
      <c r="G342" s="38" t="str">
        <f t="shared" si="40"/>
        <v/>
      </c>
      <c r="H342" s="38" t="str">
        <f t="shared" si="41"/>
        <v/>
      </c>
      <c r="I342" s="39" t="str">
        <f>IF(A342="","",SUM(F$27:F342))</f>
        <v/>
      </c>
      <c r="J342" s="39" t="str">
        <f>IF(A342="","",SUM(G$27:G342))</f>
        <v/>
      </c>
      <c r="K342" s="28"/>
    </row>
    <row r="343" spans="1:11" x14ac:dyDescent="0.2">
      <c r="A343" s="37" t="str">
        <f t="shared" si="38"/>
        <v/>
      </c>
      <c r="B343" s="2" t="str">
        <f t="shared" si="22"/>
        <v/>
      </c>
      <c r="C343" s="5" t="str">
        <f t="shared" si="36"/>
        <v/>
      </c>
      <c r="D343" s="42" t="str">
        <f t="shared" si="37"/>
        <v/>
      </c>
      <c r="E343" s="27"/>
      <c r="F343" s="38" t="str">
        <f t="shared" si="39"/>
        <v/>
      </c>
      <c r="G343" s="38" t="str">
        <f t="shared" si="40"/>
        <v/>
      </c>
      <c r="H343" s="38" t="str">
        <f t="shared" si="41"/>
        <v/>
      </c>
      <c r="I343" s="39" t="str">
        <f>IF(A343="","",SUM(F$27:F343))</f>
        <v/>
      </c>
      <c r="J343" s="39" t="str">
        <f>IF(A343="","",SUM(G$27:G343))</f>
        <v/>
      </c>
      <c r="K343" s="28"/>
    </row>
    <row r="344" spans="1:11" x14ac:dyDescent="0.2">
      <c r="A344" s="37" t="str">
        <f t="shared" si="38"/>
        <v/>
      </c>
      <c r="B344" s="2" t="str">
        <f t="shared" si="22"/>
        <v/>
      </c>
      <c r="C344" s="5" t="str">
        <f t="shared" si="36"/>
        <v/>
      </c>
      <c r="D344" s="42" t="str">
        <f t="shared" si="37"/>
        <v/>
      </c>
      <c r="E344" s="27"/>
      <c r="F344" s="38" t="str">
        <f t="shared" si="39"/>
        <v/>
      </c>
      <c r="G344" s="38" t="str">
        <f t="shared" si="40"/>
        <v/>
      </c>
      <c r="H344" s="38" t="str">
        <f t="shared" si="41"/>
        <v/>
      </c>
      <c r="I344" s="39" t="str">
        <f>IF(A344="","",SUM(F$27:F344))</f>
        <v/>
      </c>
      <c r="J344" s="39" t="str">
        <f>IF(A344="","",SUM(G$27:G344))</f>
        <v/>
      </c>
      <c r="K344" s="28"/>
    </row>
    <row r="345" spans="1:11" x14ac:dyDescent="0.2">
      <c r="A345" s="37" t="str">
        <f t="shared" si="38"/>
        <v/>
      </c>
      <c r="B345" s="2" t="str">
        <f t="shared" si="22"/>
        <v/>
      </c>
      <c r="C345" s="5" t="str">
        <f t="shared" si="36"/>
        <v/>
      </c>
      <c r="D345" s="42" t="str">
        <f t="shared" si="37"/>
        <v/>
      </c>
      <c r="E345" s="27"/>
      <c r="F345" s="38" t="str">
        <f t="shared" si="39"/>
        <v/>
      </c>
      <c r="G345" s="38" t="str">
        <f t="shared" si="40"/>
        <v/>
      </c>
      <c r="H345" s="38" t="str">
        <f t="shared" si="41"/>
        <v/>
      </c>
      <c r="I345" s="39" t="str">
        <f>IF(A345="","",SUM(F$27:F345))</f>
        <v/>
      </c>
      <c r="J345" s="39" t="str">
        <f>IF(A345="","",SUM(G$27:G345))</f>
        <v/>
      </c>
      <c r="K345" s="28"/>
    </row>
    <row r="346" spans="1:11" x14ac:dyDescent="0.2">
      <c r="A346" s="37" t="str">
        <f t="shared" si="38"/>
        <v/>
      </c>
      <c r="B346" s="2" t="str">
        <f t="shared" si="22"/>
        <v/>
      </c>
      <c r="C346" s="5" t="str">
        <f t="shared" si="36"/>
        <v/>
      </c>
      <c r="D346" s="42" t="str">
        <f t="shared" si="37"/>
        <v/>
      </c>
      <c r="E346" s="27"/>
      <c r="F346" s="38" t="str">
        <f t="shared" si="39"/>
        <v/>
      </c>
      <c r="G346" s="38" t="str">
        <f t="shared" si="40"/>
        <v/>
      </c>
      <c r="H346" s="38" t="str">
        <f t="shared" si="41"/>
        <v/>
      </c>
      <c r="I346" s="39" t="str">
        <f>IF(A346="","",SUM(F$27:F346))</f>
        <v/>
      </c>
      <c r="J346" s="39" t="str">
        <f>IF(A346="","",SUM(G$27:G346))</f>
        <v/>
      </c>
      <c r="K346" s="28"/>
    </row>
    <row r="347" spans="1:11" x14ac:dyDescent="0.2">
      <c r="A347" s="37" t="str">
        <f t="shared" si="38"/>
        <v/>
      </c>
      <c r="B347" s="2" t="str">
        <f t="shared" si="22"/>
        <v/>
      </c>
      <c r="C347" s="5" t="str">
        <f t="shared" ref="C347:C410" si="42">IF(A347="","",IF(A347&lt;$D$12*12,$D$5,MIN($D$15,$D$5+$D$14*ROUNDUP((A347-$D$12*12)/$D$13,0))))</f>
        <v/>
      </c>
      <c r="D347" s="42" t="str">
        <f t="shared" ref="D347:D410" si="43">IF(A347="","",MIN(ROUND(IF(C347=$D$5,$D$8,IF(C347=C346,D346,-PMT(C347/12,nper-A347+1,H346))),2),H346+ROUND(C347/12*H346,2)))</f>
        <v/>
      </c>
      <c r="E347" s="27"/>
      <c r="F347" s="38" t="str">
        <f t="shared" si="39"/>
        <v/>
      </c>
      <c r="G347" s="38" t="str">
        <f t="shared" si="40"/>
        <v/>
      </c>
      <c r="H347" s="38" t="str">
        <f t="shared" si="41"/>
        <v/>
      </c>
      <c r="I347" s="39" t="str">
        <f>IF(A347="","",SUM(F$27:F347))</f>
        <v/>
      </c>
      <c r="J347" s="39" t="str">
        <f>IF(A347="","",SUM(G$27:G347))</f>
        <v/>
      </c>
      <c r="K347" s="28"/>
    </row>
    <row r="348" spans="1:11" x14ac:dyDescent="0.2">
      <c r="A348" s="37" t="str">
        <f t="shared" si="38"/>
        <v/>
      </c>
      <c r="B348" s="2" t="str">
        <f t="shared" si="22"/>
        <v/>
      </c>
      <c r="C348" s="5" t="str">
        <f t="shared" si="42"/>
        <v/>
      </c>
      <c r="D348" s="42" t="str">
        <f t="shared" si="43"/>
        <v/>
      </c>
      <c r="E348" s="27"/>
      <c r="F348" s="38" t="str">
        <f t="shared" si="39"/>
        <v/>
      </c>
      <c r="G348" s="38" t="str">
        <f t="shared" si="40"/>
        <v/>
      </c>
      <c r="H348" s="38" t="str">
        <f t="shared" si="41"/>
        <v/>
      </c>
      <c r="I348" s="39" t="str">
        <f>IF(A348="","",SUM(F$27:F348))</f>
        <v/>
      </c>
      <c r="J348" s="39" t="str">
        <f>IF(A348="","",SUM(G$27:G348))</f>
        <v/>
      </c>
      <c r="K348" s="28"/>
    </row>
    <row r="349" spans="1:11" x14ac:dyDescent="0.2">
      <c r="A349" s="37" t="str">
        <f t="shared" si="38"/>
        <v/>
      </c>
      <c r="B349" s="2" t="str">
        <f t="shared" si="22"/>
        <v/>
      </c>
      <c r="C349" s="5" t="str">
        <f t="shared" si="42"/>
        <v/>
      </c>
      <c r="D349" s="42" t="str">
        <f t="shared" si="43"/>
        <v/>
      </c>
      <c r="E349" s="27"/>
      <c r="F349" s="38" t="str">
        <f t="shared" si="39"/>
        <v/>
      </c>
      <c r="G349" s="38" t="str">
        <f t="shared" si="40"/>
        <v/>
      </c>
      <c r="H349" s="38" t="str">
        <f t="shared" si="41"/>
        <v/>
      </c>
      <c r="I349" s="39" t="str">
        <f>IF(A349="","",SUM(F$27:F349))</f>
        <v/>
      </c>
      <c r="J349" s="39" t="str">
        <f>IF(A349="","",SUM(G$27:G349))</f>
        <v/>
      </c>
      <c r="K349" s="28"/>
    </row>
    <row r="350" spans="1:11" x14ac:dyDescent="0.2">
      <c r="A350" s="37" t="str">
        <f t="shared" si="38"/>
        <v/>
      </c>
      <c r="B350" s="2" t="str">
        <f t="shared" si="22"/>
        <v/>
      </c>
      <c r="C350" s="5" t="str">
        <f t="shared" si="42"/>
        <v/>
      </c>
      <c r="D350" s="42" t="str">
        <f t="shared" si="43"/>
        <v/>
      </c>
      <c r="E350" s="27"/>
      <c r="F350" s="38" t="str">
        <f t="shared" si="39"/>
        <v/>
      </c>
      <c r="G350" s="38" t="str">
        <f t="shared" si="40"/>
        <v/>
      </c>
      <c r="H350" s="38" t="str">
        <f t="shared" si="41"/>
        <v/>
      </c>
      <c r="I350" s="39" t="str">
        <f>IF(A350="","",SUM(F$27:F350))</f>
        <v/>
      </c>
      <c r="J350" s="39" t="str">
        <f>IF(A350="","",SUM(G$27:G350))</f>
        <v/>
      </c>
      <c r="K350" s="28"/>
    </row>
    <row r="351" spans="1:11" x14ac:dyDescent="0.2">
      <c r="A351" s="37" t="str">
        <f t="shared" si="38"/>
        <v/>
      </c>
      <c r="B351" s="2" t="str">
        <f t="shared" si="22"/>
        <v/>
      </c>
      <c r="C351" s="5" t="str">
        <f t="shared" si="42"/>
        <v/>
      </c>
      <c r="D351" s="42" t="str">
        <f t="shared" si="43"/>
        <v/>
      </c>
      <c r="E351" s="27"/>
      <c r="F351" s="38" t="str">
        <f t="shared" si="39"/>
        <v/>
      </c>
      <c r="G351" s="38" t="str">
        <f t="shared" si="40"/>
        <v/>
      </c>
      <c r="H351" s="38" t="str">
        <f t="shared" si="41"/>
        <v/>
      </c>
      <c r="I351" s="39" t="str">
        <f>IF(A351="","",SUM(F$27:F351))</f>
        <v/>
      </c>
      <c r="J351" s="39" t="str">
        <f>IF(A351="","",SUM(G$27:G351))</f>
        <v/>
      </c>
      <c r="K351" s="28"/>
    </row>
    <row r="352" spans="1:11" x14ac:dyDescent="0.2">
      <c r="A352" s="37" t="str">
        <f t="shared" si="38"/>
        <v/>
      </c>
      <c r="B352" s="2" t="str">
        <f t="shared" si="22"/>
        <v/>
      </c>
      <c r="C352" s="5" t="str">
        <f t="shared" si="42"/>
        <v/>
      </c>
      <c r="D352" s="42" t="str">
        <f t="shared" si="43"/>
        <v/>
      </c>
      <c r="E352" s="27"/>
      <c r="F352" s="38" t="str">
        <f t="shared" si="39"/>
        <v/>
      </c>
      <c r="G352" s="38" t="str">
        <f t="shared" si="40"/>
        <v/>
      </c>
      <c r="H352" s="38" t="str">
        <f t="shared" si="41"/>
        <v/>
      </c>
      <c r="I352" s="39" t="str">
        <f>IF(A352="","",SUM(F$27:F352))</f>
        <v/>
      </c>
      <c r="J352" s="39" t="str">
        <f>IF(A352="","",SUM(G$27:G352))</f>
        <v/>
      </c>
      <c r="K352" s="28"/>
    </row>
    <row r="353" spans="1:11" x14ac:dyDescent="0.2">
      <c r="A353" s="37" t="str">
        <f t="shared" si="38"/>
        <v/>
      </c>
      <c r="B353" s="2" t="str">
        <f t="shared" si="22"/>
        <v/>
      </c>
      <c r="C353" s="5" t="str">
        <f t="shared" si="42"/>
        <v/>
      </c>
      <c r="D353" s="42" t="str">
        <f t="shared" si="43"/>
        <v/>
      </c>
      <c r="E353" s="27"/>
      <c r="F353" s="38" t="str">
        <f t="shared" si="39"/>
        <v/>
      </c>
      <c r="G353" s="38" t="str">
        <f t="shared" si="40"/>
        <v/>
      </c>
      <c r="H353" s="38" t="str">
        <f t="shared" si="41"/>
        <v/>
      </c>
      <c r="I353" s="39" t="str">
        <f>IF(A353="","",SUM(F$27:F353))</f>
        <v/>
      </c>
      <c r="J353" s="39" t="str">
        <f>IF(A353="","",SUM(G$27:G353))</f>
        <v/>
      </c>
      <c r="K353" s="28"/>
    </row>
    <row r="354" spans="1:11" x14ac:dyDescent="0.2">
      <c r="A354" s="37" t="str">
        <f t="shared" si="38"/>
        <v/>
      </c>
      <c r="B354" s="2" t="str">
        <f t="shared" si="22"/>
        <v/>
      </c>
      <c r="C354" s="5" t="str">
        <f t="shared" si="42"/>
        <v/>
      </c>
      <c r="D354" s="42" t="str">
        <f t="shared" si="43"/>
        <v/>
      </c>
      <c r="E354" s="27"/>
      <c r="F354" s="38" t="str">
        <f t="shared" si="39"/>
        <v/>
      </c>
      <c r="G354" s="38" t="str">
        <f t="shared" si="40"/>
        <v/>
      </c>
      <c r="H354" s="38" t="str">
        <f t="shared" si="41"/>
        <v/>
      </c>
      <c r="I354" s="39" t="str">
        <f>IF(A354="","",SUM(F$27:F354))</f>
        <v/>
      </c>
      <c r="J354" s="39" t="str">
        <f>IF(A354="","",SUM(G$27:G354))</f>
        <v/>
      </c>
      <c r="K354" s="28"/>
    </row>
    <row r="355" spans="1:11" x14ac:dyDescent="0.2">
      <c r="A355" s="37" t="str">
        <f t="shared" si="38"/>
        <v/>
      </c>
      <c r="B355" s="2" t="str">
        <f t="shared" si="22"/>
        <v/>
      </c>
      <c r="C355" s="5" t="str">
        <f t="shared" si="42"/>
        <v/>
      </c>
      <c r="D355" s="42" t="str">
        <f t="shared" si="43"/>
        <v/>
      </c>
      <c r="E355" s="27"/>
      <c r="F355" s="38" t="str">
        <f t="shared" si="39"/>
        <v/>
      </c>
      <c r="G355" s="38" t="str">
        <f t="shared" si="40"/>
        <v/>
      </c>
      <c r="H355" s="38" t="str">
        <f t="shared" si="41"/>
        <v/>
      </c>
      <c r="I355" s="39" t="str">
        <f>IF(A355="","",SUM(F$27:F355))</f>
        <v/>
      </c>
      <c r="J355" s="39" t="str">
        <f>IF(A355="","",SUM(G$27:G355))</f>
        <v/>
      </c>
      <c r="K355" s="28"/>
    </row>
    <row r="356" spans="1:11" x14ac:dyDescent="0.2">
      <c r="A356" s="37" t="str">
        <f t="shared" si="38"/>
        <v/>
      </c>
      <c r="B356" s="2" t="str">
        <f t="shared" si="22"/>
        <v/>
      </c>
      <c r="C356" s="5" t="str">
        <f t="shared" si="42"/>
        <v/>
      </c>
      <c r="D356" s="42" t="str">
        <f t="shared" si="43"/>
        <v/>
      </c>
      <c r="E356" s="27"/>
      <c r="F356" s="38" t="str">
        <f t="shared" si="39"/>
        <v/>
      </c>
      <c r="G356" s="38" t="str">
        <f t="shared" si="40"/>
        <v/>
      </c>
      <c r="H356" s="38" t="str">
        <f t="shared" si="41"/>
        <v/>
      </c>
      <c r="I356" s="39" t="str">
        <f>IF(A356="","",SUM(F$27:F356))</f>
        <v/>
      </c>
      <c r="J356" s="39" t="str">
        <f>IF(A356="","",SUM(G$27:G356))</f>
        <v/>
      </c>
      <c r="K356" s="28"/>
    </row>
    <row r="357" spans="1:11" x14ac:dyDescent="0.2">
      <c r="A357" s="37" t="str">
        <f t="shared" si="38"/>
        <v/>
      </c>
      <c r="B357" s="2" t="str">
        <f t="shared" si="22"/>
        <v/>
      </c>
      <c r="C357" s="5" t="str">
        <f t="shared" si="42"/>
        <v/>
      </c>
      <c r="D357" s="42" t="str">
        <f t="shared" si="43"/>
        <v/>
      </c>
      <c r="E357" s="27"/>
      <c r="F357" s="38" t="str">
        <f t="shared" si="39"/>
        <v/>
      </c>
      <c r="G357" s="38" t="str">
        <f t="shared" si="40"/>
        <v/>
      </c>
      <c r="H357" s="38" t="str">
        <f t="shared" si="41"/>
        <v/>
      </c>
      <c r="I357" s="39" t="str">
        <f>IF(A357="","",SUM(F$27:F357))</f>
        <v/>
      </c>
      <c r="J357" s="39" t="str">
        <f>IF(A357="","",SUM(G$27:G357))</f>
        <v/>
      </c>
      <c r="K357" s="28"/>
    </row>
    <row r="358" spans="1:11" x14ac:dyDescent="0.2">
      <c r="A358" s="37" t="str">
        <f t="shared" si="38"/>
        <v/>
      </c>
      <c r="B358" s="2" t="str">
        <f t="shared" si="22"/>
        <v/>
      </c>
      <c r="C358" s="5" t="str">
        <f t="shared" si="42"/>
        <v/>
      </c>
      <c r="D358" s="42" t="str">
        <f t="shared" si="43"/>
        <v/>
      </c>
      <c r="E358" s="27"/>
      <c r="F358" s="38" t="str">
        <f t="shared" si="39"/>
        <v/>
      </c>
      <c r="G358" s="38" t="str">
        <f t="shared" si="40"/>
        <v/>
      </c>
      <c r="H358" s="38" t="str">
        <f t="shared" si="41"/>
        <v/>
      </c>
      <c r="I358" s="39" t="str">
        <f>IF(A358="","",SUM(F$27:F358))</f>
        <v/>
      </c>
      <c r="J358" s="39" t="str">
        <f>IF(A358="","",SUM(G$27:G358))</f>
        <v/>
      </c>
      <c r="K358" s="28"/>
    </row>
    <row r="359" spans="1:11" x14ac:dyDescent="0.2">
      <c r="A359" s="37" t="str">
        <f t="shared" si="38"/>
        <v/>
      </c>
      <c r="B359" s="2" t="str">
        <f t="shared" si="22"/>
        <v/>
      </c>
      <c r="C359" s="5" t="str">
        <f t="shared" si="42"/>
        <v/>
      </c>
      <c r="D359" s="42" t="str">
        <f t="shared" si="43"/>
        <v/>
      </c>
      <c r="E359" s="27"/>
      <c r="F359" s="38" t="str">
        <f t="shared" si="39"/>
        <v/>
      </c>
      <c r="G359" s="38" t="str">
        <f t="shared" si="40"/>
        <v/>
      </c>
      <c r="H359" s="38" t="str">
        <f t="shared" si="41"/>
        <v/>
      </c>
      <c r="I359" s="39" t="str">
        <f>IF(A359="","",SUM(F$27:F359))</f>
        <v/>
      </c>
      <c r="J359" s="39" t="str">
        <f>IF(A359="","",SUM(G$27:G359))</f>
        <v/>
      </c>
      <c r="K359" s="28"/>
    </row>
    <row r="360" spans="1:11" x14ac:dyDescent="0.2">
      <c r="A360" s="37" t="str">
        <f t="shared" si="38"/>
        <v/>
      </c>
      <c r="B360" s="2" t="str">
        <f t="shared" si="22"/>
        <v/>
      </c>
      <c r="C360" s="5" t="str">
        <f t="shared" si="42"/>
        <v/>
      </c>
      <c r="D360" s="42" t="str">
        <f t="shared" si="43"/>
        <v/>
      </c>
      <c r="E360" s="27"/>
      <c r="F360" s="38" t="str">
        <f t="shared" si="39"/>
        <v/>
      </c>
      <c r="G360" s="38" t="str">
        <f t="shared" si="40"/>
        <v/>
      </c>
      <c r="H360" s="38" t="str">
        <f t="shared" si="41"/>
        <v/>
      </c>
      <c r="I360" s="39" t="str">
        <f>IF(A360="","",SUM(F$27:F360))</f>
        <v/>
      </c>
      <c r="J360" s="39" t="str">
        <f>IF(A360="","",SUM(G$27:G360))</f>
        <v/>
      </c>
      <c r="K360" s="28"/>
    </row>
    <row r="361" spans="1:11" x14ac:dyDescent="0.2">
      <c r="A361" s="37" t="str">
        <f t="shared" si="38"/>
        <v/>
      </c>
      <c r="B361" s="2" t="str">
        <f t="shared" si="22"/>
        <v/>
      </c>
      <c r="C361" s="5" t="str">
        <f t="shared" si="42"/>
        <v/>
      </c>
      <c r="D361" s="42" t="str">
        <f t="shared" si="43"/>
        <v/>
      </c>
      <c r="E361" s="27"/>
      <c r="F361" s="38" t="str">
        <f t="shared" si="39"/>
        <v/>
      </c>
      <c r="G361" s="38" t="str">
        <f t="shared" si="40"/>
        <v/>
      </c>
      <c r="H361" s="38" t="str">
        <f t="shared" si="41"/>
        <v/>
      </c>
      <c r="I361" s="39" t="str">
        <f>IF(A361="","",SUM(F$27:F361))</f>
        <v/>
      </c>
      <c r="J361" s="39" t="str">
        <f>IF(A361="","",SUM(G$27:G361))</f>
        <v/>
      </c>
      <c r="K361" s="28"/>
    </row>
    <row r="362" spans="1:11" x14ac:dyDescent="0.2">
      <c r="A362" s="37" t="str">
        <f t="shared" si="38"/>
        <v/>
      </c>
      <c r="B362" s="2" t="str">
        <f t="shared" si="22"/>
        <v/>
      </c>
      <c r="C362" s="5" t="str">
        <f t="shared" si="42"/>
        <v/>
      </c>
      <c r="D362" s="42" t="str">
        <f t="shared" si="43"/>
        <v/>
      </c>
      <c r="E362" s="27"/>
      <c r="F362" s="38" t="str">
        <f t="shared" si="39"/>
        <v/>
      </c>
      <c r="G362" s="38" t="str">
        <f t="shared" si="40"/>
        <v/>
      </c>
      <c r="H362" s="38" t="str">
        <f t="shared" si="41"/>
        <v/>
      </c>
      <c r="I362" s="39" t="str">
        <f>IF(A362="","",SUM(F$27:F362))</f>
        <v/>
      </c>
      <c r="J362" s="39" t="str">
        <f>IF(A362="","",SUM(G$27:G362))</f>
        <v/>
      </c>
      <c r="K362" s="28"/>
    </row>
    <row r="363" spans="1:11" x14ac:dyDescent="0.2">
      <c r="A363" s="37" t="str">
        <f t="shared" si="38"/>
        <v/>
      </c>
      <c r="B363" s="2" t="str">
        <f t="shared" si="22"/>
        <v/>
      </c>
      <c r="C363" s="5" t="str">
        <f t="shared" si="42"/>
        <v/>
      </c>
      <c r="D363" s="42" t="str">
        <f t="shared" si="43"/>
        <v/>
      </c>
      <c r="E363" s="27"/>
      <c r="F363" s="38" t="str">
        <f t="shared" si="39"/>
        <v/>
      </c>
      <c r="G363" s="38" t="str">
        <f t="shared" si="40"/>
        <v/>
      </c>
      <c r="H363" s="38" t="str">
        <f t="shared" si="41"/>
        <v/>
      </c>
      <c r="I363" s="39" t="str">
        <f>IF(A363="","",SUM(F$27:F363))</f>
        <v/>
      </c>
      <c r="J363" s="39" t="str">
        <f>IF(A363="","",SUM(G$27:G363))</f>
        <v/>
      </c>
      <c r="K363" s="28"/>
    </row>
    <row r="364" spans="1:11" x14ac:dyDescent="0.2">
      <c r="A364" s="37" t="str">
        <f t="shared" si="38"/>
        <v/>
      </c>
      <c r="B364" s="2" t="str">
        <f t="shared" si="22"/>
        <v/>
      </c>
      <c r="C364" s="5" t="str">
        <f t="shared" si="42"/>
        <v/>
      </c>
      <c r="D364" s="42" t="str">
        <f t="shared" si="43"/>
        <v/>
      </c>
      <c r="E364" s="27"/>
      <c r="F364" s="38" t="str">
        <f t="shared" si="39"/>
        <v/>
      </c>
      <c r="G364" s="38" t="str">
        <f t="shared" si="40"/>
        <v/>
      </c>
      <c r="H364" s="38" t="str">
        <f t="shared" si="41"/>
        <v/>
      </c>
      <c r="I364" s="39" t="str">
        <f>IF(A364="","",SUM(F$27:F364))</f>
        <v/>
      </c>
      <c r="J364" s="39" t="str">
        <f>IF(A364="","",SUM(G$27:G364))</f>
        <v/>
      </c>
      <c r="K364" s="28"/>
    </row>
    <row r="365" spans="1:11" x14ac:dyDescent="0.2">
      <c r="A365" s="37" t="str">
        <f t="shared" si="38"/>
        <v/>
      </c>
      <c r="B365" s="2" t="str">
        <f t="shared" si="22"/>
        <v/>
      </c>
      <c r="C365" s="5" t="str">
        <f t="shared" si="42"/>
        <v/>
      </c>
      <c r="D365" s="42" t="str">
        <f t="shared" si="43"/>
        <v/>
      </c>
      <c r="E365" s="27"/>
      <c r="F365" s="38" t="str">
        <f t="shared" si="39"/>
        <v/>
      </c>
      <c r="G365" s="38" t="str">
        <f t="shared" si="40"/>
        <v/>
      </c>
      <c r="H365" s="38" t="str">
        <f t="shared" si="41"/>
        <v/>
      </c>
      <c r="I365" s="39" t="str">
        <f>IF(A365="","",SUM(F$27:F365))</f>
        <v/>
      </c>
      <c r="J365" s="39" t="str">
        <f>IF(A365="","",SUM(G$27:G365))</f>
        <v/>
      </c>
      <c r="K365" s="28"/>
    </row>
    <row r="366" spans="1:11" x14ac:dyDescent="0.2">
      <c r="A366" s="37" t="str">
        <f t="shared" si="38"/>
        <v/>
      </c>
      <c r="B366" s="2" t="str">
        <f t="shared" si="22"/>
        <v/>
      </c>
      <c r="C366" s="5" t="str">
        <f t="shared" si="42"/>
        <v/>
      </c>
      <c r="D366" s="42" t="str">
        <f t="shared" si="43"/>
        <v/>
      </c>
      <c r="E366" s="27"/>
      <c r="F366" s="38" t="str">
        <f t="shared" si="39"/>
        <v/>
      </c>
      <c r="G366" s="38" t="str">
        <f t="shared" si="40"/>
        <v/>
      </c>
      <c r="H366" s="38" t="str">
        <f t="shared" si="41"/>
        <v/>
      </c>
      <c r="I366" s="39" t="str">
        <f>IF(A366="","",SUM(F$27:F366))</f>
        <v/>
      </c>
      <c r="J366" s="39" t="str">
        <f>IF(A366="","",SUM(G$27:G366))</f>
        <v/>
      </c>
      <c r="K366" s="28"/>
    </row>
    <row r="367" spans="1:11" x14ac:dyDescent="0.2">
      <c r="A367" s="37" t="str">
        <f t="shared" si="38"/>
        <v/>
      </c>
      <c r="B367" s="2" t="str">
        <f t="shared" si="22"/>
        <v/>
      </c>
      <c r="C367" s="5" t="str">
        <f t="shared" si="42"/>
        <v/>
      </c>
      <c r="D367" s="42" t="str">
        <f t="shared" si="43"/>
        <v/>
      </c>
      <c r="E367" s="27"/>
      <c r="F367" s="38" t="str">
        <f t="shared" si="39"/>
        <v/>
      </c>
      <c r="G367" s="38" t="str">
        <f t="shared" si="40"/>
        <v/>
      </c>
      <c r="H367" s="38" t="str">
        <f t="shared" si="41"/>
        <v/>
      </c>
      <c r="I367" s="39" t="str">
        <f>IF(A367="","",SUM(F$27:F367))</f>
        <v/>
      </c>
      <c r="J367" s="39" t="str">
        <f>IF(A367="","",SUM(G$27:G367))</f>
        <v/>
      </c>
      <c r="K367" s="28"/>
    </row>
    <row r="368" spans="1:11" x14ac:dyDescent="0.2">
      <c r="A368" s="37" t="str">
        <f t="shared" si="38"/>
        <v/>
      </c>
      <c r="B368" s="2" t="str">
        <f t="shared" si="22"/>
        <v/>
      </c>
      <c r="C368" s="5" t="str">
        <f t="shared" si="42"/>
        <v/>
      </c>
      <c r="D368" s="42" t="str">
        <f t="shared" si="43"/>
        <v/>
      </c>
      <c r="E368" s="27"/>
      <c r="F368" s="38" t="str">
        <f t="shared" si="39"/>
        <v/>
      </c>
      <c r="G368" s="38" t="str">
        <f t="shared" si="40"/>
        <v/>
      </c>
      <c r="H368" s="38" t="str">
        <f t="shared" si="41"/>
        <v/>
      </c>
      <c r="I368" s="39" t="str">
        <f>IF(A368="","",SUM(F$27:F368))</f>
        <v/>
      </c>
      <c r="J368" s="39" t="str">
        <f>IF(A368="","",SUM(G$27:G368))</f>
        <v/>
      </c>
      <c r="K368" s="28"/>
    </row>
    <row r="369" spans="1:11" x14ac:dyDescent="0.2">
      <c r="A369" s="37" t="str">
        <f t="shared" si="38"/>
        <v/>
      </c>
      <c r="B369" s="2" t="str">
        <f t="shared" si="22"/>
        <v/>
      </c>
      <c r="C369" s="5" t="str">
        <f t="shared" si="42"/>
        <v/>
      </c>
      <c r="D369" s="42" t="str">
        <f t="shared" si="43"/>
        <v/>
      </c>
      <c r="E369" s="27"/>
      <c r="F369" s="38" t="str">
        <f t="shared" si="39"/>
        <v/>
      </c>
      <c r="G369" s="38" t="str">
        <f t="shared" si="40"/>
        <v/>
      </c>
      <c r="H369" s="38" t="str">
        <f t="shared" si="41"/>
        <v/>
      </c>
      <c r="I369" s="39" t="str">
        <f>IF(A369="","",SUM(F$27:F369))</f>
        <v/>
      </c>
      <c r="J369" s="39" t="str">
        <f>IF(A369="","",SUM(G$27:G369))</f>
        <v/>
      </c>
      <c r="K369" s="28"/>
    </row>
    <row r="370" spans="1:11" x14ac:dyDescent="0.2">
      <c r="A370" s="37" t="str">
        <f t="shared" si="38"/>
        <v/>
      </c>
      <c r="B370" s="2" t="str">
        <f t="shared" si="22"/>
        <v/>
      </c>
      <c r="C370" s="5" t="str">
        <f t="shared" si="42"/>
        <v/>
      </c>
      <c r="D370" s="42" t="str">
        <f t="shared" si="43"/>
        <v/>
      </c>
      <c r="E370" s="27"/>
      <c r="F370" s="38" t="str">
        <f t="shared" si="39"/>
        <v/>
      </c>
      <c r="G370" s="38" t="str">
        <f t="shared" si="40"/>
        <v/>
      </c>
      <c r="H370" s="38" t="str">
        <f t="shared" si="41"/>
        <v/>
      </c>
      <c r="I370" s="39" t="str">
        <f>IF(A370="","",SUM(F$27:F370))</f>
        <v/>
      </c>
      <c r="J370" s="39" t="str">
        <f>IF(A370="","",SUM(G$27:G370))</f>
        <v/>
      </c>
      <c r="K370" s="28"/>
    </row>
    <row r="371" spans="1:11" x14ac:dyDescent="0.2">
      <c r="A371" s="37" t="str">
        <f t="shared" si="38"/>
        <v/>
      </c>
      <c r="B371" s="2" t="str">
        <f t="shared" si="22"/>
        <v/>
      </c>
      <c r="C371" s="5" t="str">
        <f t="shared" si="42"/>
        <v/>
      </c>
      <c r="D371" s="42" t="str">
        <f t="shared" si="43"/>
        <v/>
      </c>
      <c r="E371" s="27"/>
      <c r="F371" s="38" t="str">
        <f t="shared" si="39"/>
        <v/>
      </c>
      <c r="G371" s="38" t="str">
        <f t="shared" si="40"/>
        <v/>
      </c>
      <c r="H371" s="38" t="str">
        <f t="shared" si="41"/>
        <v/>
      </c>
      <c r="I371" s="39" t="str">
        <f>IF(A371="","",SUM(F$27:F371))</f>
        <v/>
      </c>
      <c r="J371" s="39" t="str">
        <f>IF(A371="","",SUM(G$27:G371))</f>
        <v/>
      </c>
      <c r="K371" s="28"/>
    </row>
    <row r="372" spans="1:11" x14ac:dyDescent="0.2">
      <c r="A372" s="37" t="str">
        <f t="shared" si="38"/>
        <v/>
      </c>
      <c r="B372" s="2" t="str">
        <f t="shared" si="22"/>
        <v/>
      </c>
      <c r="C372" s="5" t="str">
        <f t="shared" si="42"/>
        <v/>
      </c>
      <c r="D372" s="42" t="str">
        <f t="shared" si="43"/>
        <v/>
      </c>
      <c r="E372" s="27"/>
      <c r="F372" s="38" t="str">
        <f t="shared" si="39"/>
        <v/>
      </c>
      <c r="G372" s="38" t="str">
        <f t="shared" si="40"/>
        <v/>
      </c>
      <c r="H372" s="38" t="str">
        <f t="shared" si="41"/>
        <v/>
      </c>
      <c r="I372" s="39" t="str">
        <f>IF(A372="","",SUM(F$27:F372))</f>
        <v/>
      </c>
      <c r="J372" s="39" t="str">
        <f>IF(A372="","",SUM(G$27:G372))</f>
        <v/>
      </c>
      <c r="K372" s="28"/>
    </row>
    <row r="373" spans="1:11" x14ac:dyDescent="0.2">
      <c r="A373" s="37" t="str">
        <f t="shared" si="38"/>
        <v/>
      </c>
      <c r="B373" s="2" t="str">
        <f t="shared" si="22"/>
        <v/>
      </c>
      <c r="C373" s="5" t="str">
        <f t="shared" si="42"/>
        <v/>
      </c>
      <c r="D373" s="42" t="str">
        <f t="shared" si="43"/>
        <v/>
      </c>
      <c r="E373" s="27"/>
      <c r="F373" s="38" t="str">
        <f t="shared" si="39"/>
        <v/>
      </c>
      <c r="G373" s="38" t="str">
        <f t="shared" si="40"/>
        <v/>
      </c>
      <c r="H373" s="38" t="str">
        <f t="shared" si="41"/>
        <v/>
      </c>
      <c r="I373" s="39" t="str">
        <f>IF(A373="","",SUM(F$27:F373))</f>
        <v/>
      </c>
      <c r="J373" s="39" t="str">
        <f>IF(A373="","",SUM(G$27:G373))</f>
        <v/>
      </c>
      <c r="K373" s="28"/>
    </row>
    <row r="374" spans="1:11" x14ac:dyDescent="0.2">
      <c r="A374" s="37" t="str">
        <f t="shared" si="38"/>
        <v/>
      </c>
      <c r="B374" s="2" t="str">
        <f t="shared" si="22"/>
        <v/>
      </c>
      <c r="C374" s="5" t="str">
        <f t="shared" si="42"/>
        <v/>
      </c>
      <c r="D374" s="42" t="str">
        <f t="shared" si="43"/>
        <v/>
      </c>
      <c r="E374" s="27"/>
      <c r="F374" s="38" t="str">
        <f t="shared" si="39"/>
        <v/>
      </c>
      <c r="G374" s="38" t="str">
        <f t="shared" si="40"/>
        <v/>
      </c>
      <c r="H374" s="38" t="str">
        <f t="shared" si="41"/>
        <v/>
      </c>
      <c r="I374" s="39" t="str">
        <f>IF(A374="","",SUM(F$27:F374))</f>
        <v/>
      </c>
      <c r="J374" s="39" t="str">
        <f>IF(A374="","",SUM(G$27:G374))</f>
        <v/>
      </c>
      <c r="K374" s="28"/>
    </row>
    <row r="375" spans="1:11" x14ac:dyDescent="0.2">
      <c r="A375" s="37" t="str">
        <f t="shared" si="38"/>
        <v/>
      </c>
      <c r="B375" s="2" t="str">
        <f t="shared" si="22"/>
        <v/>
      </c>
      <c r="C375" s="5" t="str">
        <f t="shared" si="42"/>
        <v/>
      </c>
      <c r="D375" s="42" t="str">
        <f t="shared" si="43"/>
        <v/>
      </c>
      <c r="E375" s="27"/>
      <c r="F375" s="38" t="str">
        <f t="shared" si="39"/>
        <v/>
      </c>
      <c r="G375" s="38" t="str">
        <f t="shared" si="40"/>
        <v/>
      </c>
      <c r="H375" s="38" t="str">
        <f t="shared" si="41"/>
        <v/>
      </c>
      <c r="I375" s="39" t="str">
        <f>IF(A375="","",SUM(F$27:F375))</f>
        <v/>
      </c>
      <c r="J375" s="39" t="str">
        <f>IF(A375="","",SUM(G$27:G375))</f>
        <v/>
      </c>
      <c r="K375" s="28"/>
    </row>
    <row r="376" spans="1:11" x14ac:dyDescent="0.2">
      <c r="A376" s="37" t="str">
        <f t="shared" si="38"/>
        <v/>
      </c>
      <c r="B376" s="2" t="str">
        <f t="shared" si="22"/>
        <v/>
      </c>
      <c r="C376" s="5" t="str">
        <f t="shared" si="42"/>
        <v/>
      </c>
      <c r="D376" s="42" t="str">
        <f t="shared" si="43"/>
        <v/>
      </c>
      <c r="E376" s="27"/>
      <c r="F376" s="38" t="str">
        <f t="shared" si="39"/>
        <v/>
      </c>
      <c r="G376" s="38" t="str">
        <f t="shared" si="40"/>
        <v/>
      </c>
      <c r="H376" s="38" t="str">
        <f t="shared" si="41"/>
        <v/>
      </c>
      <c r="I376" s="39" t="str">
        <f>IF(A376="","",SUM(F$27:F376))</f>
        <v/>
      </c>
      <c r="J376" s="39" t="str">
        <f>IF(A376="","",SUM(G$27:G376))</f>
        <v/>
      </c>
      <c r="K376" s="28"/>
    </row>
    <row r="377" spans="1:11" x14ac:dyDescent="0.2">
      <c r="A377" s="37" t="str">
        <f t="shared" si="38"/>
        <v/>
      </c>
      <c r="B377" s="2" t="str">
        <f t="shared" si="22"/>
        <v/>
      </c>
      <c r="C377" s="5" t="str">
        <f t="shared" si="42"/>
        <v/>
      </c>
      <c r="D377" s="42" t="str">
        <f t="shared" si="43"/>
        <v/>
      </c>
      <c r="E377" s="27"/>
      <c r="F377" s="38" t="str">
        <f t="shared" si="39"/>
        <v/>
      </c>
      <c r="G377" s="38" t="str">
        <f t="shared" si="40"/>
        <v/>
      </c>
      <c r="H377" s="38" t="str">
        <f t="shared" si="41"/>
        <v/>
      </c>
      <c r="I377" s="39" t="str">
        <f>IF(A377="","",SUM(F$27:F377))</f>
        <v/>
      </c>
      <c r="J377" s="39" t="str">
        <f>IF(A377="","",SUM(G$27:G377))</f>
        <v/>
      </c>
      <c r="K377" s="28"/>
    </row>
    <row r="378" spans="1:11" x14ac:dyDescent="0.2">
      <c r="A378" s="37" t="str">
        <f t="shared" si="38"/>
        <v/>
      </c>
      <c r="B378" s="2" t="str">
        <f t="shared" si="22"/>
        <v/>
      </c>
      <c r="C378" s="5" t="str">
        <f t="shared" si="42"/>
        <v/>
      </c>
      <c r="D378" s="42" t="str">
        <f t="shared" si="43"/>
        <v/>
      </c>
      <c r="E378" s="27"/>
      <c r="F378" s="38" t="str">
        <f t="shared" si="39"/>
        <v/>
      </c>
      <c r="G378" s="38" t="str">
        <f t="shared" si="40"/>
        <v/>
      </c>
      <c r="H378" s="38" t="str">
        <f t="shared" si="41"/>
        <v/>
      </c>
      <c r="I378" s="39" t="str">
        <f>IF(A378="","",SUM(F$27:F378))</f>
        <v/>
      </c>
      <c r="J378" s="39" t="str">
        <f>IF(A378="","",SUM(G$27:G378))</f>
        <v/>
      </c>
      <c r="K378" s="28"/>
    </row>
    <row r="379" spans="1:11" x14ac:dyDescent="0.2">
      <c r="A379" s="37" t="str">
        <f t="shared" si="38"/>
        <v/>
      </c>
      <c r="B379" s="2" t="str">
        <f t="shared" si="22"/>
        <v/>
      </c>
      <c r="C379" s="5" t="str">
        <f t="shared" si="42"/>
        <v/>
      </c>
      <c r="D379" s="42" t="str">
        <f t="shared" si="43"/>
        <v/>
      </c>
      <c r="E379" s="27"/>
      <c r="F379" s="38" t="str">
        <f t="shared" si="39"/>
        <v/>
      </c>
      <c r="G379" s="38" t="str">
        <f t="shared" si="40"/>
        <v/>
      </c>
      <c r="H379" s="38" t="str">
        <f t="shared" si="41"/>
        <v/>
      </c>
      <c r="I379" s="39" t="str">
        <f>IF(A379="","",SUM(F$27:F379))</f>
        <v/>
      </c>
      <c r="J379" s="39" t="str">
        <f>IF(A379="","",SUM(G$27:G379))</f>
        <v/>
      </c>
      <c r="K379" s="28"/>
    </row>
    <row r="380" spans="1:11" x14ac:dyDescent="0.2">
      <c r="A380" s="37" t="str">
        <f t="shared" si="38"/>
        <v/>
      </c>
      <c r="B380" s="2" t="str">
        <f t="shared" si="22"/>
        <v/>
      </c>
      <c r="C380" s="5" t="str">
        <f t="shared" si="42"/>
        <v/>
      </c>
      <c r="D380" s="42" t="str">
        <f t="shared" si="43"/>
        <v/>
      </c>
      <c r="E380" s="27"/>
      <c r="F380" s="38" t="str">
        <f t="shared" si="39"/>
        <v/>
      </c>
      <c r="G380" s="38" t="str">
        <f t="shared" si="40"/>
        <v/>
      </c>
      <c r="H380" s="38" t="str">
        <f t="shared" si="41"/>
        <v/>
      </c>
      <c r="I380" s="39" t="str">
        <f>IF(A380="","",SUM(F$27:F380))</f>
        <v/>
      </c>
      <c r="J380" s="39" t="str">
        <f>IF(A380="","",SUM(G$27:G380))</f>
        <v/>
      </c>
      <c r="K380" s="28"/>
    </row>
    <row r="381" spans="1:11" x14ac:dyDescent="0.2">
      <c r="A381" s="37" t="str">
        <f t="shared" si="38"/>
        <v/>
      </c>
      <c r="B381" s="2" t="str">
        <f t="shared" si="22"/>
        <v/>
      </c>
      <c r="C381" s="5" t="str">
        <f t="shared" si="42"/>
        <v/>
      </c>
      <c r="D381" s="42" t="str">
        <f t="shared" si="43"/>
        <v/>
      </c>
      <c r="E381" s="27"/>
      <c r="F381" s="38" t="str">
        <f t="shared" si="39"/>
        <v/>
      </c>
      <c r="G381" s="38" t="str">
        <f t="shared" si="40"/>
        <v/>
      </c>
      <c r="H381" s="38" t="str">
        <f t="shared" si="41"/>
        <v/>
      </c>
      <c r="I381" s="39" t="str">
        <f>IF(A381="","",SUM(F$27:F381))</f>
        <v/>
      </c>
      <c r="J381" s="39" t="str">
        <f>IF(A381="","",SUM(G$27:G381))</f>
        <v/>
      </c>
      <c r="K381" s="28"/>
    </row>
    <row r="382" spans="1:11" x14ac:dyDescent="0.2">
      <c r="A382" s="37" t="str">
        <f t="shared" si="38"/>
        <v/>
      </c>
      <c r="B382" s="2" t="str">
        <f t="shared" si="22"/>
        <v/>
      </c>
      <c r="C382" s="5" t="str">
        <f t="shared" si="42"/>
        <v/>
      </c>
      <c r="D382" s="42" t="str">
        <f t="shared" si="43"/>
        <v/>
      </c>
      <c r="E382" s="27"/>
      <c r="F382" s="38" t="str">
        <f t="shared" si="39"/>
        <v/>
      </c>
      <c r="G382" s="38" t="str">
        <f t="shared" si="40"/>
        <v/>
      </c>
      <c r="H382" s="38" t="str">
        <f t="shared" si="41"/>
        <v/>
      </c>
      <c r="I382" s="39" t="str">
        <f>IF(A382="","",SUM(F$27:F382))</f>
        <v/>
      </c>
      <c r="J382" s="39" t="str">
        <f>IF(A382="","",SUM(G$27:G382))</f>
        <v/>
      </c>
      <c r="K382" s="28"/>
    </row>
    <row r="383" spans="1:11" x14ac:dyDescent="0.2">
      <c r="A383" s="37" t="str">
        <f t="shared" si="38"/>
        <v/>
      </c>
      <c r="B383" s="2" t="str">
        <f t="shared" si="22"/>
        <v/>
      </c>
      <c r="C383" s="5" t="str">
        <f t="shared" si="42"/>
        <v/>
      </c>
      <c r="D383" s="42" t="str">
        <f t="shared" si="43"/>
        <v/>
      </c>
      <c r="E383" s="27"/>
      <c r="F383" s="38" t="str">
        <f t="shared" si="39"/>
        <v/>
      </c>
      <c r="G383" s="38" t="str">
        <f t="shared" si="40"/>
        <v/>
      </c>
      <c r="H383" s="38" t="str">
        <f t="shared" si="41"/>
        <v/>
      </c>
      <c r="I383" s="39" t="str">
        <f>IF(A383="","",SUM(F$27:F383))</f>
        <v/>
      </c>
      <c r="J383" s="39" t="str">
        <f>IF(A383="","",SUM(G$27:G383))</f>
        <v/>
      </c>
      <c r="K383" s="28"/>
    </row>
    <row r="384" spans="1:11" x14ac:dyDescent="0.2">
      <c r="A384" s="37" t="str">
        <f t="shared" si="38"/>
        <v/>
      </c>
      <c r="B384" s="2" t="str">
        <f t="shared" si="22"/>
        <v/>
      </c>
      <c r="C384" s="5" t="str">
        <f t="shared" si="42"/>
        <v/>
      </c>
      <c r="D384" s="42" t="str">
        <f t="shared" si="43"/>
        <v/>
      </c>
      <c r="E384" s="27"/>
      <c r="F384" s="38" t="str">
        <f t="shared" si="39"/>
        <v/>
      </c>
      <c r="G384" s="38" t="str">
        <f t="shared" si="40"/>
        <v/>
      </c>
      <c r="H384" s="38" t="str">
        <f t="shared" si="41"/>
        <v/>
      </c>
      <c r="I384" s="39" t="str">
        <f>IF(A384="","",SUM(F$27:F384))</f>
        <v/>
      </c>
      <c r="J384" s="39" t="str">
        <f>IF(A384="","",SUM(G$27:G384))</f>
        <v/>
      </c>
      <c r="K384" s="28"/>
    </row>
    <row r="385" spans="1:11" x14ac:dyDescent="0.2">
      <c r="A385" s="37" t="str">
        <f t="shared" si="38"/>
        <v/>
      </c>
      <c r="B385" s="2" t="str">
        <f t="shared" si="22"/>
        <v/>
      </c>
      <c r="C385" s="5" t="str">
        <f t="shared" si="42"/>
        <v/>
      </c>
      <c r="D385" s="42" t="str">
        <f t="shared" si="43"/>
        <v/>
      </c>
      <c r="E385" s="27"/>
      <c r="F385" s="38" t="str">
        <f t="shared" si="39"/>
        <v/>
      </c>
      <c r="G385" s="38" t="str">
        <f t="shared" si="40"/>
        <v/>
      </c>
      <c r="H385" s="38" t="str">
        <f t="shared" si="41"/>
        <v/>
      </c>
      <c r="I385" s="39" t="str">
        <f>IF(A385="","",SUM(F$27:F385))</f>
        <v/>
      </c>
      <c r="J385" s="39" t="str">
        <f>IF(A385="","",SUM(G$27:G385))</f>
        <v/>
      </c>
      <c r="K385" s="28"/>
    </row>
    <row r="386" spans="1:11" x14ac:dyDescent="0.2">
      <c r="A386" s="37" t="str">
        <f t="shared" si="38"/>
        <v/>
      </c>
      <c r="B386" s="2" t="str">
        <f t="shared" si="22"/>
        <v/>
      </c>
      <c r="C386" s="5" t="str">
        <f t="shared" si="42"/>
        <v/>
      </c>
      <c r="D386" s="42" t="str">
        <f t="shared" si="43"/>
        <v/>
      </c>
      <c r="E386" s="27"/>
      <c r="F386" s="38" t="str">
        <f t="shared" si="39"/>
        <v/>
      </c>
      <c r="G386" s="38" t="str">
        <f t="shared" si="40"/>
        <v/>
      </c>
      <c r="H386" s="38" t="str">
        <f t="shared" si="41"/>
        <v/>
      </c>
      <c r="I386" s="39" t="str">
        <f>IF(A386="","",SUM(F$27:F386))</f>
        <v/>
      </c>
      <c r="J386" s="39" t="str">
        <f>IF(A386="","",SUM(G$27:G386))</f>
        <v/>
      </c>
      <c r="K386" s="28"/>
    </row>
    <row r="387" spans="1:11" x14ac:dyDescent="0.2">
      <c r="A387" s="37" t="str">
        <f t="shared" si="38"/>
        <v/>
      </c>
      <c r="B387" s="2" t="str">
        <f t="shared" si="22"/>
        <v/>
      </c>
      <c r="C387" s="5" t="str">
        <f t="shared" si="42"/>
        <v/>
      </c>
      <c r="D387" s="42" t="str">
        <f t="shared" si="43"/>
        <v/>
      </c>
      <c r="E387" s="27"/>
      <c r="F387" s="38" t="str">
        <f t="shared" si="39"/>
        <v/>
      </c>
      <c r="G387" s="38" t="str">
        <f t="shared" si="40"/>
        <v/>
      </c>
      <c r="H387" s="38" t="str">
        <f t="shared" si="41"/>
        <v/>
      </c>
      <c r="I387" s="39" t="str">
        <f>IF(A387="","",SUM(F$27:F387))</f>
        <v/>
      </c>
      <c r="J387" s="39" t="str">
        <f>IF(A387="","",SUM(G$27:G387))</f>
        <v/>
      </c>
      <c r="K387" s="28"/>
    </row>
    <row r="388" spans="1:11" x14ac:dyDescent="0.2">
      <c r="A388" s="37" t="str">
        <f t="shared" si="38"/>
        <v/>
      </c>
      <c r="B388" s="2" t="str">
        <f t="shared" si="22"/>
        <v/>
      </c>
      <c r="C388" s="5" t="str">
        <f t="shared" si="42"/>
        <v/>
      </c>
      <c r="D388" s="42" t="str">
        <f t="shared" si="43"/>
        <v/>
      </c>
      <c r="E388" s="27"/>
      <c r="F388" s="38" t="str">
        <f t="shared" si="39"/>
        <v/>
      </c>
      <c r="G388" s="38" t="str">
        <f t="shared" si="40"/>
        <v/>
      </c>
      <c r="H388" s="38" t="str">
        <f t="shared" si="41"/>
        <v/>
      </c>
      <c r="I388" s="39" t="str">
        <f>IF(A388="","",SUM(F$27:F388))</f>
        <v/>
      </c>
      <c r="J388" s="39" t="str">
        <f>IF(A388="","",SUM(G$27:G388))</f>
        <v/>
      </c>
      <c r="K388" s="28"/>
    </row>
    <row r="389" spans="1:11" x14ac:dyDescent="0.2">
      <c r="A389" s="37" t="str">
        <f t="shared" si="38"/>
        <v/>
      </c>
      <c r="B389" s="2" t="str">
        <f t="shared" si="22"/>
        <v/>
      </c>
      <c r="C389" s="5" t="str">
        <f t="shared" si="42"/>
        <v/>
      </c>
      <c r="D389" s="42" t="str">
        <f t="shared" si="43"/>
        <v/>
      </c>
      <c r="E389" s="27"/>
      <c r="F389" s="38" t="str">
        <f t="shared" si="39"/>
        <v/>
      </c>
      <c r="G389" s="38" t="str">
        <f t="shared" si="40"/>
        <v/>
      </c>
      <c r="H389" s="38" t="str">
        <f t="shared" si="41"/>
        <v/>
      </c>
      <c r="I389" s="39" t="str">
        <f>IF(A389="","",SUM(F$27:F389))</f>
        <v/>
      </c>
      <c r="J389" s="39" t="str">
        <f>IF(A389="","",SUM(G$27:G389))</f>
        <v/>
      </c>
      <c r="K389" s="28"/>
    </row>
    <row r="390" spans="1:11" x14ac:dyDescent="0.2">
      <c r="A390" s="37" t="str">
        <f t="shared" si="38"/>
        <v/>
      </c>
      <c r="B390" s="2" t="str">
        <f t="shared" si="22"/>
        <v/>
      </c>
      <c r="C390" s="5" t="str">
        <f t="shared" si="42"/>
        <v/>
      </c>
      <c r="D390" s="42" t="str">
        <f t="shared" si="43"/>
        <v/>
      </c>
      <c r="E390" s="27"/>
      <c r="F390" s="38" t="str">
        <f t="shared" si="39"/>
        <v/>
      </c>
      <c r="G390" s="38" t="str">
        <f t="shared" si="40"/>
        <v/>
      </c>
      <c r="H390" s="38" t="str">
        <f t="shared" si="41"/>
        <v/>
      </c>
      <c r="I390" s="39" t="str">
        <f>IF(A390="","",SUM(F$27:F390))</f>
        <v/>
      </c>
      <c r="J390" s="39" t="str">
        <f>IF(A390="","",SUM(G$27:G390))</f>
        <v/>
      </c>
      <c r="K390" s="28"/>
    </row>
    <row r="391" spans="1:11" x14ac:dyDescent="0.2">
      <c r="A391" s="37" t="str">
        <f t="shared" si="38"/>
        <v/>
      </c>
      <c r="B391" s="2" t="str">
        <f t="shared" si="22"/>
        <v/>
      </c>
      <c r="C391" s="5" t="str">
        <f t="shared" si="42"/>
        <v/>
      </c>
      <c r="D391" s="42" t="str">
        <f t="shared" si="43"/>
        <v/>
      </c>
      <c r="E391" s="27"/>
      <c r="F391" s="38" t="str">
        <f t="shared" si="39"/>
        <v/>
      </c>
      <c r="G391" s="38" t="str">
        <f t="shared" si="40"/>
        <v/>
      </c>
      <c r="H391" s="38" t="str">
        <f t="shared" si="41"/>
        <v/>
      </c>
      <c r="I391" s="39" t="str">
        <f>IF(A391="","",SUM(F$27:F391))</f>
        <v/>
      </c>
      <c r="J391" s="39" t="str">
        <f>IF(A391="","",SUM(G$27:G391))</f>
        <v/>
      </c>
      <c r="K391" s="28"/>
    </row>
    <row r="392" spans="1:11" x14ac:dyDescent="0.2">
      <c r="A392" s="37" t="str">
        <f t="shared" si="38"/>
        <v/>
      </c>
      <c r="B392" s="2" t="str">
        <f t="shared" si="22"/>
        <v/>
      </c>
      <c r="C392" s="5" t="str">
        <f t="shared" si="42"/>
        <v/>
      </c>
      <c r="D392" s="42" t="str">
        <f t="shared" si="43"/>
        <v/>
      </c>
      <c r="E392" s="27"/>
      <c r="F392" s="38" t="str">
        <f t="shared" si="39"/>
        <v/>
      </c>
      <c r="G392" s="38" t="str">
        <f t="shared" si="40"/>
        <v/>
      </c>
      <c r="H392" s="38" t="str">
        <f t="shared" si="41"/>
        <v/>
      </c>
      <c r="I392" s="39" t="str">
        <f>IF(A392="","",SUM(F$27:F392))</f>
        <v/>
      </c>
      <c r="J392" s="39" t="str">
        <f>IF(A392="","",SUM(G$27:G392))</f>
        <v/>
      </c>
      <c r="K392" s="28"/>
    </row>
    <row r="393" spans="1:11" x14ac:dyDescent="0.2">
      <c r="A393" s="37" t="str">
        <f>IF(A392&gt;=nper,"",A392+1)</f>
        <v/>
      </c>
      <c r="B393" s="2" t="str">
        <f t="shared" si="22"/>
        <v/>
      </c>
      <c r="C393" s="5" t="str">
        <f t="shared" si="42"/>
        <v/>
      </c>
      <c r="D393" s="42" t="str">
        <f t="shared" si="43"/>
        <v/>
      </c>
      <c r="E393" s="27"/>
      <c r="F393" s="38" t="str">
        <f>IF(A393="","",ROUND(C393/12*H392,2))</f>
        <v/>
      </c>
      <c r="G393" s="38" t="str">
        <f>IF(A393="","",D393-F393+E393)</f>
        <v/>
      </c>
      <c r="H393" s="38" t="str">
        <f>IF(A393="","",H392-G393)</f>
        <v/>
      </c>
      <c r="I393" s="39" t="str">
        <f>IF(A393="","",SUM(F$27:F393))</f>
        <v/>
      </c>
      <c r="J393" s="39" t="str">
        <f>IF(A393="","",SUM(G$27:G393))</f>
        <v/>
      </c>
      <c r="K393" s="28"/>
    </row>
    <row r="394" spans="1:11" x14ac:dyDescent="0.2">
      <c r="A394" s="37" t="str">
        <f>IF(A393&gt;=nper,"",A393+1)</f>
        <v/>
      </c>
      <c r="B394" s="2" t="str">
        <f t="shared" si="22"/>
        <v/>
      </c>
      <c r="C394" s="5" t="str">
        <f t="shared" si="42"/>
        <v/>
      </c>
      <c r="D394" s="42" t="str">
        <f t="shared" si="43"/>
        <v/>
      </c>
      <c r="E394" s="27"/>
      <c r="F394" s="38" t="str">
        <f>IF(A394="","",ROUND(C394/12*H393,2))</f>
        <v/>
      </c>
      <c r="G394" s="38" t="str">
        <f>IF(A394="","",D394-F394+E394)</f>
        <v/>
      </c>
      <c r="H394" s="38" t="str">
        <f>IF(A394="","",H393-G394)</f>
        <v/>
      </c>
      <c r="I394" s="39" t="str">
        <f>IF(A394="","",SUM(F$27:F394))</f>
        <v/>
      </c>
      <c r="J394" s="39" t="str">
        <f>IF(A394="","",SUM(G$27:G394))</f>
        <v/>
      </c>
      <c r="K394" s="28"/>
    </row>
    <row r="395" spans="1:11" x14ac:dyDescent="0.2">
      <c r="A395" s="37" t="str">
        <f>IF(A394&gt;=nper,"",A394+1)</f>
        <v/>
      </c>
      <c r="B395" s="2" t="str">
        <f t="shared" si="22"/>
        <v/>
      </c>
      <c r="C395" s="5" t="str">
        <f t="shared" si="42"/>
        <v/>
      </c>
      <c r="D395" s="42" t="str">
        <f t="shared" si="43"/>
        <v/>
      </c>
      <c r="E395" s="27"/>
      <c r="F395" s="38" t="str">
        <f>IF(A395="","",ROUND(C395/12*H394,2))</f>
        <v/>
      </c>
      <c r="G395" s="38" t="str">
        <f>IF(A395="","",D395-F395+E395)</f>
        <v/>
      </c>
      <c r="H395" s="38" t="str">
        <f>IF(A395="","",H394-G395)</f>
        <v/>
      </c>
      <c r="I395" s="39" t="str">
        <f>IF(A395="","",SUM(F$27:F395))</f>
        <v/>
      </c>
      <c r="J395" s="39" t="str">
        <f>IF(A395="","",SUM(G$27:G395))</f>
        <v/>
      </c>
      <c r="K395" s="28"/>
    </row>
    <row r="396" spans="1:11" x14ac:dyDescent="0.2">
      <c r="A396" s="37" t="str">
        <f>IF(A395&gt;=nper,"",A395+1)</f>
        <v/>
      </c>
      <c r="B396" s="2" t="str">
        <f t="shared" si="22"/>
        <v/>
      </c>
      <c r="C396" s="5" t="str">
        <f t="shared" si="42"/>
        <v/>
      </c>
      <c r="D396" s="42" t="str">
        <f t="shared" si="43"/>
        <v/>
      </c>
      <c r="E396" s="27"/>
      <c r="F396" s="38" t="str">
        <f>IF(A396="","",ROUND(C396/12*H395,2))</f>
        <v/>
      </c>
      <c r="G396" s="38" t="str">
        <f>IF(A396="","",D396-F396+E396)</f>
        <v/>
      </c>
      <c r="H396" s="38" t="str">
        <f>IF(A396="","",H395-G396)</f>
        <v/>
      </c>
      <c r="I396" s="39" t="str">
        <f>IF(A396="","",SUM(F$27:F396))</f>
        <v/>
      </c>
      <c r="J396" s="39" t="str">
        <f>IF(A396="","",SUM(G$27:G396))</f>
        <v/>
      </c>
      <c r="K396" s="28"/>
    </row>
    <row r="397" spans="1:11" x14ac:dyDescent="0.2">
      <c r="A397" s="37" t="str">
        <f>IF(A396&gt;=nper,"",A396+1)</f>
        <v/>
      </c>
      <c r="B397" s="2" t="str">
        <f t="shared" si="22"/>
        <v/>
      </c>
      <c r="C397" s="5" t="str">
        <f t="shared" si="42"/>
        <v/>
      </c>
      <c r="D397" s="42" t="str">
        <f t="shared" si="43"/>
        <v/>
      </c>
      <c r="E397" s="27"/>
      <c r="F397" s="38" t="str">
        <f>IF(A397="","",ROUND(C397/12*H396,2))</f>
        <v/>
      </c>
      <c r="G397" s="38" t="str">
        <f>IF(A397="","",D397-F397+E397)</f>
        <v/>
      </c>
      <c r="H397" s="38" t="str">
        <f>IF(A397="","",H396-G397)</f>
        <v/>
      </c>
      <c r="I397" s="39" t="str">
        <f>IF(A397="","",SUM(F$27:F397))</f>
        <v/>
      </c>
      <c r="J397" s="39" t="str">
        <f>IF(A397="","",SUM(G$27:G397))</f>
        <v/>
      </c>
      <c r="K397" s="28"/>
    </row>
    <row r="398" spans="1:11" x14ac:dyDescent="0.2">
      <c r="A398" s="37" t="str">
        <f t="shared" ref="A398:A461" si="44">IF(A397&gt;=nper,"",A397+1)</f>
        <v/>
      </c>
      <c r="B398" s="2" t="str">
        <f t="shared" ref="B398:B461" si="45">IF(A398="","",DATE(YEAR(fpdate),MONTH(fpdate)+(A398-1),DAY(fpdate)))</f>
        <v/>
      </c>
      <c r="C398" s="5" t="str">
        <f t="shared" si="42"/>
        <v/>
      </c>
      <c r="D398" s="42" t="str">
        <f t="shared" si="43"/>
        <v/>
      </c>
      <c r="E398" s="27"/>
      <c r="F398" s="38" t="str">
        <f t="shared" ref="F398:F461" si="46">IF(A398="","",ROUND(C398/12*H397,2))</f>
        <v/>
      </c>
      <c r="G398" s="38" t="str">
        <f t="shared" ref="G398:G461" si="47">IF(A398="","",D398-F398+E398)</f>
        <v/>
      </c>
      <c r="H398" s="38" t="str">
        <f t="shared" ref="H398:H461" si="48">IF(A398="","",H397-G398)</f>
        <v/>
      </c>
      <c r="I398" s="39" t="str">
        <f>IF(A398="","",SUM(F$27:F398))</f>
        <v/>
      </c>
      <c r="J398" s="39" t="str">
        <f>IF(A398="","",SUM(G$27:G398))</f>
        <v/>
      </c>
      <c r="K398" s="28"/>
    </row>
    <row r="399" spans="1:11" x14ac:dyDescent="0.2">
      <c r="A399" s="37" t="str">
        <f t="shared" si="44"/>
        <v/>
      </c>
      <c r="B399" s="2" t="str">
        <f t="shared" si="45"/>
        <v/>
      </c>
      <c r="C399" s="5" t="str">
        <f t="shared" si="42"/>
        <v/>
      </c>
      <c r="D399" s="42" t="str">
        <f t="shared" si="43"/>
        <v/>
      </c>
      <c r="E399" s="27"/>
      <c r="F399" s="38" t="str">
        <f t="shared" si="46"/>
        <v/>
      </c>
      <c r="G399" s="38" t="str">
        <f t="shared" si="47"/>
        <v/>
      </c>
      <c r="H399" s="38" t="str">
        <f t="shared" si="48"/>
        <v/>
      </c>
      <c r="I399" s="39" t="str">
        <f>IF(A399="","",SUM(F$27:F399))</f>
        <v/>
      </c>
      <c r="J399" s="39" t="str">
        <f>IF(A399="","",SUM(G$27:G399))</f>
        <v/>
      </c>
      <c r="K399" s="28"/>
    </row>
    <row r="400" spans="1:11" x14ac:dyDescent="0.2">
      <c r="A400" s="37" t="str">
        <f t="shared" si="44"/>
        <v/>
      </c>
      <c r="B400" s="2" t="str">
        <f t="shared" si="45"/>
        <v/>
      </c>
      <c r="C400" s="5" t="str">
        <f t="shared" si="42"/>
        <v/>
      </c>
      <c r="D400" s="42" t="str">
        <f t="shared" si="43"/>
        <v/>
      </c>
      <c r="E400" s="27"/>
      <c r="F400" s="38" t="str">
        <f t="shared" si="46"/>
        <v/>
      </c>
      <c r="G400" s="38" t="str">
        <f t="shared" si="47"/>
        <v/>
      </c>
      <c r="H400" s="38" t="str">
        <f t="shared" si="48"/>
        <v/>
      </c>
      <c r="I400" s="39" t="str">
        <f>IF(A400="","",SUM(F$27:F400))</f>
        <v/>
      </c>
      <c r="J400" s="39" t="str">
        <f>IF(A400="","",SUM(G$27:G400))</f>
        <v/>
      </c>
      <c r="K400" s="28"/>
    </row>
    <row r="401" spans="1:11" x14ac:dyDescent="0.2">
      <c r="A401" s="37" t="str">
        <f t="shared" si="44"/>
        <v/>
      </c>
      <c r="B401" s="2" t="str">
        <f t="shared" si="45"/>
        <v/>
      </c>
      <c r="C401" s="5" t="str">
        <f t="shared" si="42"/>
        <v/>
      </c>
      <c r="D401" s="42" t="str">
        <f t="shared" si="43"/>
        <v/>
      </c>
      <c r="E401" s="27"/>
      <c r="F401" s="38" t="str">
        <f t="shared" si="46"/>
        <v/>
      </c>
      <c r="G401" s="38" t="str">
        <f t="shared" si="47"/>
        <v/>
      </c>
      <c r="H401" s="38" t="str">
        <f t="shared" si="48"/>
        <v/>
      </c>
      <c r="I401" s="39" t="str">
        <f>IF(A401="","",SUM(F$27:F401))</f>
        <v/>
      </c>
      <c r="J401" s="39" t="str">
        <f>IF(A401="","",SUM(G$27:G401))</f>
        <v/>
      </c>
      <c r="K401" s="28"/>
    </row>
    <row r="402" spans="1:11" x14ac:dyDescent="0.2">
      <c r="A402" s="37" t="str">
        <f t="shared" si="44"/>
        <v/>
      </c>
      <c r="B402" s="2" t="str">
        <f t="shared" si="45"/>
        <v/>
      </c>
      <c r="C402" s="5" t="str">
        <f t="shared" si="42"/>
        <v/>
      </c>
      <c r="D402" s="42" t="str">
        <f t="shared" si="43"/>
        <v/>
      </c>
      <c r="E402" s="27"/>
      <c r="F402" s="38" t="str">
        <f t="shared" si="46"/>
        <v/>
      </c>
      <c r="G402" s="38" t="str">
        <f t="shared" si="47"/>
        <v/>
      </c>
      <c r="H402" s="38" t="str">
        <f t="shared" si="48"/>
        <v/>
      </c>
      <c r="I402" s="39" t="str">
        <f>IF(A402="","",SUM(F$27:F402))</f>
        <v/>
      </c>
      <c r="J402" s="39" t="str">
        <f>IF(A402="","",SUM(G$27:G402))</f>
        <v/>
      </c>
      <c r="K402" s="28"/>
    </row>
    <row r="403" spans="1:11" x14ac:dyDescent="0.2">
      <c r="A403" s="37" t="str">
        <f t="shared" si="44"/>
        <v/>
      </c>
      <c r="B403" s="2" t="str">
        <f t="shared" si="45"/>
        <v/>
      </c>
      <c r="C403" s="5" t="str">
        <f t="shared" si="42"/>
        <v/>
      </c>
      <c r="D403" s="42" t="str">
        <f t="shared" si="43"/>
        <v/>
      </c>
      <c r="E403" s="27"/>
      <c r="F403" s="38" t="str">
        <f t="shared" si="46"/>
        <v/>
      </c>
      <c r="G403" s="38" t="str">
        <f t="shared" si="47"/>
        <v/>
      </c>
      <c r="H403" s="38" t="str">
        <f t="shared" si="48"/>
        <v/>
      </c>
      <c r="I403" s="39" t="str">
        <f>IF(A403="","",SUM(F$27:F403))</f>
        <v/>
      </c>
      <c r="J403" s="39" t="str">
        <f>IF(A403="","",SUM(G$27:G403))</f>
        <v/>
      </c>
      <c r="K403" s="28"/>
    </row>
    <row r="404" spans="1:11" x14ac:dyDescent="0.2">
      <c r="A404" s="37" t="str">
        <f t="shared" si="44"/>
        <v/>
      </c>
      <c r="B404" s="2" t="str">
        <f t="shared" si="45"/>
        <v/>
      </c>
      <c r="C404" s="5" t="str">
        <f t="shared" si="42"/>
        <v/>
      </c>
      <c r="D404" s="42" t="str">
        <f t="shared" si="43"/>
        <v/>
      </c>
      <c r="E404" s="27"/>
      <c r="F404" s="38" t="str">
        <f t="shared" si="46"/>
        <v/>
      </c>
      <c r="G404" s="38" t="str">
        <f t="shared" si="47"/>
        <v/>
      </c>
      <c r="H404" s="38" t="str">
        <f t="shared" si="48"/>
        <v/>
      </c>
      <c r="I404" s="39" t="str">
        <f>IF(A404="","",SUM(F$27:F404))</f>
        <v/>
      </c>
      <c r="J404" s="39" t="str">
        <f>IF(A404="","",SUM(G$27:G404))</f>
        <v/>
      </c>
      <c r="K404" s="28"/>
    </row>
    <row r="405" spans="1:11" x14ac:dyDescent="0.2">
      <c r="A405" s="37" t="str">
        <f t="shared" si="44"/>
        <v/>
      </c>
      <c r="B405" s="2" t="str">
        <f t="shared" si="45"/>
        <v/>
      </c>
      <c r="C405" s="5" t="str">
        <f t="shared" si="42"/>
        <v/>
      </c>
      <c r="D405" s="42" t="str">
        <f t="shared" si="43"/>
        <v/>
      </c>
      <c r="E405" s="27"/>
      <c r="F405" s="38" t="str">
        <f t="shared" si="46"/>
        <v/>
      </c>
      <c r="G405" s="38" t="str">
        <f t="shared" si="47"/>
        <v/>
      </c>
      <c r="H405" s="38" t="str">
        <f t="shared" si="48"/>
        <v/>
      </c>
      <c r="I405" s="39" t="str">
        <f>IF(A405="","",SUM(F$27:F405))</f>
        <v/>
      </c>
      <c r="J405" s="39" t="str">
        <f>IF(A405="","",SUM(G$27:G405))</f>
        <v/>
      </c>
      <c r="K405" s="28"/>
    </row>
    <row r="406" spans="1:11" x14ac:dyDescent="0.2">
      <c r="A406" s="37" t="str">
        <f t="shared" si="44"/>
        <v/>
      </c>
      <c r="B406" s="2" t="str">
        <f t="shared" si="45"/>
        <v/>
      </c>
      <c r="C406" s="5" t="str">
        <f t="shared" si="42"/>
        <v/>
      </c>
      <c r="D406" s="42" t="str">
        <f t="shared" si="43"/>
        <v/>
      </c>
      <c r="E406" s="27"/>
      <c r="F406" s="38" t="str">
        <f t="shared" si="46"/>
        <v/>
      </c>
      <c r="G406" s="38" t="str">
        <f t="shared" si="47"/>
        <v/>
      </c>
      <c r="H406" s="38" t="str">
        <f t="shared" si="48"/>
        <v/>
      </c>
      <c r="I406" s="39" t="str">
        <f>IF(A406="","",SUM(F$27:F406))</f>
        <v/>
      </c>
      <c r="J406" s="39" t="str">
        <f>IF(A406="","",SUM(G$27:G406))</f>
        <v/>
      </c>
      <c r="K406" s="28"/>
    </row>
    <row r="407" spans="1:11" x14ac:dyDescent="0.2">
      <c r="A407" s="37" t="str">
        <f t="shared" si="44"/>
        <v/>
      </c>
      <c r="B407" s="2" t="str">
        <f t="shared" si="45"/>
        <v/>
      </c>
      <c r="C407" s="5" t="str">
        <f t="shared" si="42"/>
        <v/>
      </c>
      <c r="D407" s="42" t="str">
        <f t="shared" si="43"/>
        <v/>
      </c>
      <c r="E407" s="27"/>
      <c r="F407" s="38" t="str">
        <f t="shared" si="46"/>
        <v/>
      </c>
      <c r="G407" s="38" t="str">
        <f t="shared" si="47"/>
        <v/>
      </c>
      <c r="H407" s="38" t="str">
        <f t="shared" si="48"/>
        <v/>
      </c>
      <c r="I407" s="39" t="str">
        <f>IF(A407="","",SUM(F$27:F407))</f>
        <v/>
      </c>
      <c r="J407" s="39" t="str">
        <f>IF(A407="","",SUM(G$27:G407))</f>
        <v/>
      </c>
      <c r="K407" s="28"/>
    </row>
    <row r="408" spans="1:11" x14ac:dyDescent="0.2">
      <c r="A408" s="37" t="str">
        <f t="shared" si="44"/>
        <v/>
      </c>
      <c r="B408" s="2" t="str">
        <f t="shared" si="45"/>
        <v/>
      </c>
      <c r="C408" s="5" t="str">
        <f t="shared" si="42"/>
        <v/>
      </c>
      <c r="D408" s="42" t="str">
        <f t="shared" si="43"/>
        <v/>
      </c>
      <c r="E408" s="27"/>
      <c r="F408" s="38" t="str">
        <f t="shared" si="46"/>
        <v/>
      </c>
      <c r="G408" s="38" t="str">
        <f t="shared" si="47"/>
        <v/>
      </c>
      <c r="H408" s="38" t="str">
        <f t="shared" si="48"/>
        <v/>
      </c>
      <c r="I408" s="39" t="str">
        <f>IF(A408="","",SUM(F$27:F408))</f>
        <v/>
      </c>
      <c r="J408" s="39" t="str">
        <f>IF(A408="","",SUM(G$27:G408))</f>
        <v/>
      </c>
      <c r="K408" s="28"/>
    </row>
    <row r="409" spans="1:11" x14ac:dyDescent="0.2">
      <c r="A409" s="37" t="str">
        <f t="shared" si="44"/>
        <v/>
      </c>
      <c r="B409" s="2" t="str">
        <f t="shared" si="45"/>
        <v/>
      </c>
      <c r="C409" s="5" t="str">
        <f t="shared" si="42"/>
        <v/>
      </c>
      <c r="D409" s="42" t="str">
        <f t="shared" si="43"/>
        <v/>
      </c>
      <c r="E409" s="27"/>
      <c r="F409" s="38" t="str">
        <f t="shared" si="46"/>
        <v/>
      </c>
      <c r="G409" s="38" t="str">
        <f t="shared" si="47"/>
        <v/>
      </c>
      <c r="H409" s="38" t="str">
        <f t="shared" si="48"/>
        <v/>
      </c>
      <c r="I409" s="39" t="str">
        <f>IF(A409="","",SUM(F$27:F409))</f>
        <v/>
      </c>
      <c r="J409" s="39" t="str">
        <f>IF(A409="","",SUM(G$27:G409))</f>
        <v/>
      </c>
      <c r="K409" s="28"/>
    </row>
    <row r="410" spans="1:11" x14ac:dyDescent="0.2">
      <c r="A410" s="37" t="str">
        <f t="shared" si="44"/>
        <v/>
      </c>
      <c r="B410" s="2" t="str">
        <f t="shared" si="45"/>
        <v/>
      </c>
      <c r="C410" s="5" t="str">
        <f t="shared" si="42"/>
        <v/>
      </c>
      <c r="D410" s="42" t="str">
        <f t="shared" si="43"/>
        <v/>
      </c>
      <c r="E410" s="27"/>
      <c r="F410" s="38" t="str">
        <f t="shared" si="46"/>
        <v/>
      </c>
      <c r="G410" s="38" t="str">
        <f t="shared" si="47"/>
        <v/>
      </c>
      <c r="H410" s="38" t="str">
        <f t="shared" si="48"/>
        <v/>
      </c>
      <c r="I410" s="39" t="str">
        <f>IF(A410="","",SUM(F$27:F410))</f>
        <v/>
      </c>
      <c r="J410" s="39" t="str">
        <f>IF(A410="","",SUM(G$27:G410))</f>
        <v/>
      </c>
      <c r="K410" s="28"/>
    </row>
    <row r="411" spans="1:11" x14ac:dyDescent="0.2">
      <c r="A411" s="37" t="str">
        <f t="shared" si="44"/>
        <v/>
      </c>
      <c r="B411" s="2" t="str">
        <f t="shared" si="45"/>
        <v/>
      </c>
      <c r="C411" s="5" t="str">
        <f t="shared" ref="C411:C474" si="49">IF(A411="","",IF(A411&lt;$D$12*12,$D$5,MIN($D$15,$D$5+$D$14*ROUNDUP((A411-$D$12*12)/$D$13,0))))</f>
        <v/>
      </c>
      <c r="D411" s="42" t="str">
        <f t="shared" ref="D411:D474" si="50">IF(A411="","",MIN(ROUND(IF(C411=$D$5,$D$8,IF(C411=C410,D410,-PMT(C411/12,nper-A411+1,H410))),2),H410+ROUND(C411/12*H410,2)))</f>
        <v/>
      </c>
      <c r="E411" s="27"/>
      <c r="F411" s="38" t="str">
        <f t="shared" si="46"/>
        <v/>
      </c>
      <c r="G411" s="38" t="str">
        <f t="shared" si="47"/>
        <v/>
      </c>
      <c r="H411" s="38" t="str">
        <f t="shared" si="48"/>
        <v/>
      </c>
      <c r="I411" s="39" t="str">
        <f>IF(A411="","",SUM(F$27:F411))</f>
        <v/>
      </c>
      <c r="J411" s="39" t="str">
        <f>IF(A411="","",SUM(G$27:G411))</f>
        <v/>
      </c>
      <c r="K411" s="28"/>
    </row>
    <row r="412" spans="1:11" x14ac:dyDescent="0.2">
      <c r="A412" s="37" t="str">
        <f t="shared" si="44"/>
        <v/>
      </c>
      <c r="B412" s="2" t="str">
        <f t="shared" si="45"/>
        <v/>
      </c>
      <c r="C412" s="5" t="str">
        <f t="shared" si="49"/>
        <v/>
      </c>
      <c r="D412" s="42" t="str">
        <f t="shared" si="50"/>
        <v/>
      </c>
      <c r="E412" s="27"/>
      <c r="F412" s="38" t="str">
        <f t="shared" si="46"/>
        <v/>
      </c>
      <c r="G412" s="38" t="str">
        <f t="shared" si="47"/>
        <v/>
      </c>
      <c r="H412" s="38" t="str">
        <f t="shared" si="48"/>
        <v/>
      </c>
      <c r="I412" s="39" t="str">
        <f>IF(A412="","",SUM(F$27:F412))</f>
        <v/>
      </c>
      <c r="J412" s="39" t="str">
        <f>IF(A412="","",SUM(G$27:G412))</f>
        <v/>
      </c>
      <c r="K412" s="28"/>
    </row>
    <row r="413" spans="1:11" x14ac:dyDescent="0.2">
      <c r="A413" s="37" t="str">
        <f t="shared" si="44"/>
        <v/>
      </c>
      <c r="B413" s="2" t="str">
        <f t="shared" si="45"/>
        <v/>
      </c>
      <c r="C413" s="5" t="str">
        <f t="shared" si="49"/>
        <v/>
      </c>
      <c r="D413" s="42" t="str">
        <f t="shared" si="50"/>
        <v/>
      </c>
      <c r="E413" s="27"/>
      <c r="F413" s="38" t="str">
        <f t="shared" si="46"/>
        <v/>
      </c>
      <c r="G413" s="38" t="str">
        <f t="shared" si="47"/>
        <v/>
      </c>
      <c r="H413" s="38" t="str">
        <f t="shared" si="48"/>
        <v/>
      </c>
      <c r="I413" s="39" t="str">
        <f>IF(A413="","",SUM(F$27:F413))</f>
        <v/>
      </c>
      <c r="J413" s="39" t="str">
        <f>IF(A413="","",SUM(G$27:G413))</f>
        <v/>
      </c>
      <c r="K413" s="28"/>
    </row>
    <row r="414" spans="1:11" x14ac:dyDescent="0.2">
      <c r="A414" s="37" t="str">
        <f t="shared" si="44"/>
        <v/>
      </c>
      <c r="B414" s="2" t="str">
        <f t="shared" si="45"/>
        <v/>
      </c>
      <c r="C414" s="5" t="str">
        <f t="shared" si="49"/>
        <v/>
      </c>
      <c r="D414" s="42" t="str">
        <f t="shared" si="50"/>
        <v/>
      </c>
      <c r="E414" s="27"/>
      <c r="F414" s="38" t="str">
        <f t="shared" si="46"/>
        <v/>
      </c>
      <c r="G414" s="38" t="str">
        <f t="shared" si="47"/>
        <v/>
      </c>
      <c r="H414" s="38" t="str">
        <f t="shared" si="48"/>
        <v/>
      </c>
      <c r="I414" s="39" t="str">
        <f>IF(A414="","",SUM(F$27:F414))</f>
        <v/>
      </c>
      <c r="J414" s="39" t="str">
        <f>IF(A414="","",SUM(G$27:G414))</f>
        <v/>
      </c>
      <c r="K414" s="28"/>
    </row>
    <row r="415" spans="1:11" x14ac:dyDescent="0.2">
      <c r="A415" s="37" t="str">
        <f t="shared" si="44"/>
        <v/>
      </c>
      <c r="B415" s="2" t="str">
        <f t="shared" si="45"/>
        <v/>
      </c>
      <c r="C415" s="5" t="str">
        <f t="shared" si="49"/>
        <v/>
      </c>
      <c r="D415" s="42" t="str">
        <f t="shared" si="50"/>
        <v/>
      </c>
      <c r="E415" s="27"/>
      <c r="F415" s="38" t="str">
        <f t="shared" si="46"/>
        <v/>
      </c>
      <c r="G415" s="38" t="str">
        <f t="shared" si="47"/>
        <v/>
      </c>
      <c r="H415" s="38" t="str">
        <f t="shared" si="48"/>
        <v/>
      </c>
      <c r="I415" s="39" t="str">
        <f>IF(A415="","",SUM(F$27:F415))</f>
        <v/>
      </c>
      <c r="J415" s="39" t="str">
        <f>IF(A415="","",SUM(G$27:G415))</f>
        <v/>
      </c>
      <c r="K415" s="28"/>
    </row>
    <row r="416" spans="1:11" x14ac:dyDescent="0.2">
      <c r="A416" s="37" t="str">
        <f t="shared" si="44"/>
        <v/>
      </c>
      <c r="B416" s="2" t="str">
        <f t="shared" si="45"/>
        <v/>
      </c>
      <c r="C416" s="5" t="str">
        <f t="shared" si="49"/>
        <v/>
      </c>
      <c r="D416" s="42" t="str">
        <f t="shared" si="50"/>
        <v/>
      </c>
      <c r="E416" s="27"/>
      <c r="F416" s="38" t="str">
        <f t="shared" si="46"/>
        <v/>
      </c>
      <c r="G416" s="38" t="str">
        <f t="shared" si="47"/>
        <v/>
      </c>
      <c r="H416" s="38" t="str">
        <f t="shared" si="48"/>
        <v/>
      </c>
      <c r="I416" s="39" t="str">
        <f>IF(A416="","",SUM(F$27:F416))</f>
        <v/>
      </c>
      <c r="J416" s="39" t="str">
        <f>IF(A416="","",SUM(G$27:G416))</f>
        <v/>
      </c>
      <c r="K416" s="28"/>
    </row>
    <row r="417" spans="1:11" x14ac:dyDescent="0.2">
      <c r="A417" s="37" t="str">
        <f t="shared" si="44"/>
        <v/>
      </c>
      <c r="B417" s="2" t="str">
        <f t="shared" si="45"/>
        <v/>
      </c>
      <c r="C417" s="5" t="str">
        <f t="shared" si="49"/>
        <v/>
      </c>
      <c r="D417" s="42" t="str">
        <f t="shared" si="50"/>
        <v/>
      </c>
      <c r="E417" s="27"/>
      <c r="F417" s="38" t="str">
        <f t="shared" si="46"/>
        <v/>
      </c>
      <c r="G417" s="38" t="str">
        <f t="shared" si="47"/>
        <v/>
      </c>
      <c r="H417" s="38" t="str">
        <f t="shared" si="48"/>
        <v/>
      </c>
      <c r="I417" s="39" t="str">
        <f>IF(A417="","",SUM(F$27:F417))</f>
        <v/>
      </c>
      <c r="J417" s="39" t="str">
        <f>IF(A417="","",SUM(G$27:G417))</f>
        <v/>
      </c>
      <c r="K417" s="28"/>
    </row>
    <row r="418" spans="1:11" x14ac:dyDescent="0.2">
      <c r="A418" s="37" t="str">
        <f t="shared" si="44"/>
        <v/>
      </c>
      <c r="B418" s="2" t="str">
        <f t="shared" si="45"/>
        <v/>
      </c>
      <c r="C418" s="5" t="str">
        <f t="shared" si="49"/>
        <v/>
      </c>
      <c r="D418" s="42" t="str">
        <f t="shared" si="50"/>
        <v/>
      </c>
      <c r="E418" s="27"/>
      <c r="F418" s="38" t="str">
        <f t="shared" si="46"/>
        <v/>
      </c>
      <c r="G418" s="38" t="str">
        <f t="shared" si="47"/>
        <v/>
      </c>
      <c r="H418" s="38" t="str">
        <f t="shared" si="48"/>
        <v/>
      </c>
      <c r="I418" s="39" t="str">
        <f>IF(A418="","",SUM(F$27:F418))</f>
        <v/>
      </c>
      <c r="J418" s="39" t="str">
        <f>IF(A418="","",SUM(G$27:G418))</f>
        <v/>
      </c>
      <c r="K418" s="28"/>
    </row>
    <row r="419" spans="1:11" x14ac:dyDescent="0.2">
      <c r="A419" s="37" t="str">
        <f t="shared" si="44"/>
        <v/>
      </c>
      <c r="B419" s="2" t="str">
        <f t="shared" si="45"/>
        <v/>
      </c>
      <c r="C419" s="5" t="str">
        <f t="shared" si="49"/>
        <v/>
      </c>
      <c r="D419" s="42" t="str">
        <f t="shared" si="50"/>
        <v/>
      </c>
      <c r="E419" s="27"/>
      <c r="F419" s="38" t="str">
        <f t="shared" si="46"/>
        <v/>
      </c>
      <c r="G419" s="38" t="str">
        <f t="shared" si="47"/>
        <v/>
      </c>
      <c r="H419" s="38" t="str">
        <f t="shared" si="48"/>
        <v/>
      </c>
      <c r="I419" s="39" t="str">
        <f>IF(A419="","",SUM(F$27:F419))</f>
        <v/>
      </c>
      <c r="J419" s="39" t="str">
        <f>IF(A419="","",SUM(G$27:G419))</f>
        <v/>
      </c>
      <c r="K419" s="28"/>
    </row>
    <row r="420" spans="1:11" x14ac:dyDescent="0.2">
      <c r="A420" s="37" t="str">
        <f t="shared" si="44"/>
        <v/>
      </c>
      <c r="B420" s="2" t="str">
        <f t="shared" si="45"/>
        <v/>
      </c>
      <c r="C420" s="5" t="str">
        <f t="shared" si="49"/>
        <v/>
      </c>
      <c r="D420" s="42" t="str">
        <f t="shared" si="50"/>
        <v/>
      </c>
      <c r="E420" s="27"/>
      <c r="F420" s="38" t="str">
        <f t="shared" si="46"/>
        <v/>
      </c>
      <c r="G420" s="38" t="str">
        <f t="shared" si="47"/>
        <v/>
      </c>
      <c r="H420" s="38" t="str">
        <f t="shared" si="48"/>
        <v/>
      </c>
      <c r="I420" s="39" t="str">
        <f>IF(A420="","",SUM(F$27:F420))</f>
        <v/>
      </c>
      <c r="J420" s="39" t="str">
        <f>IF(A420="","",SUM(G$27:G420))</f>
        <v/>
      </c>
      <c r="K420" s="28"/>
    </row>
    <row r="421" spans="1:11" x14ac:dyDescent="0.2">
      <c r="A421" s="37" t="str">
        <f t="shared" si="44"/>
        <v/>
      </c>
      <c r="B421" s="2" t="str">
        <f t="shared" si="45"/>
        <v/>
      </c>
      <c r="C421" s="5" t="str">
        <f t="shared" si="49"/>
        <v/>
      </c>
      <c r="D421" s="42" t="str">
        <f t="shared" si="50"/>
        <v/>
      </c>
      <c r="E421" s="27"/>
      <c r="F421" s="38" t="str">
        <f t="shared" si="46"/>
        <v/>
      </c>
      <c r="G421" s="38" t="str">
        <f t="shared" si="47"/>
        <v/>
      </c>
      <c r="H421" s="38" t="str">
        <f t="shared" si="48"/>
        <v/>
      </c>
      <c r="I421" s="39" t="str">
        <f>IF(A421="","",SUM(F$27:F421))</f>
        <v/>
      </c>
      <c r="J421" s="39" t="str">
        <f>IF(A421="","",SUM(G$27:G421))</f>
        <v/>
      </c>
      <c r="K421" s="28"/>
    </row>
    <row r="422" spans="1:11" x14ac:dyDescent="0.2">
      <c r="A422" s="37" t="str">
        <f t="shared" si="44"/>
        <v/>
      </c>
      <c r="B422" s="2" t="str">
        <f t="shared" si="45"/>
        <v/>
      </c>
      <c r="C422" s="5" t="str">
        <f t="shared" si="49"/>
        <v/>
      </c>
      <c r="D422" s="42" t="str">
        <f t="shared" si="50"/>
        <v/>
      </c>
      <c r="E422" s="27"/>
      <c r="F422" s="38" t="str">
        <f t="shared" si="46"/>
        <v/>
      </c>
      <c r="G422" s="38" t="str">
        <f t="shared" si="47"/>
        <v/>
      </c>
      <c r="H422" s="38" t="str">
        <f t="shared" si="48"/>
        <v/>
      </c>
      <c r="I422" s="39" t="str">
        <f>IF(A422="","",SUM(F$27:F422))</f>
        <v/>
      </c>
      <c r="J422" s="39" t="str">
        <f>IF(A422="","",SUM(G$27:G422))</f>
        <v/>
      </c>
      <c r="K422" s="28"/>
    </row>
    <row r="423" spans="1:11" x14ac:dyDescent="0.2">
      <c r="A423" s="37" t="str">
        <f t="shared" si="44"/>
        <v/>
      </c>
      <c r="B423" s="2" t="str">
        <f t="shared" si="45"/>
        <v/>
      </c>
      <c r="C423" s="5" t="str">
        <f t="shared" si="49"/>
        <v/>
      </c>
      <c r="D423" s="42" t="str">
        <f t="shared" si="50"/>
        <v/>
      </c>
      <c r="E423" s="27"/>
      <c r="F423" s="38" t="str">
        <f t="shared" si="46"/>
        <v/>
      </c>
      <c r="G423" s="38" t="str">
        <f t="shared" si="47"/>
        <v/>
      </c>
      <c r="H423" s="38" t="str">
        <f t="shared" si="48"/>
        <v/>
      </c>
      <c r="I423" s="39" t="str">
        <f>IF(A423="","",SUM(F$27:F423))</f>
        <v/>
      </c>
      <c r="J423" s="39" t="str">
        <f>IF(A423="","",SUM(G$27:G423))</f>
        <v/>
      </c>
      <c r="K423" s="28"/>
    </row>
    <row r="424" spans="1:11" x14ac:dyDescent="0.2">
      <c r="A424" s="37" t="str">
        <f t="shared" si="44"/>
        <v/>
      </c>
      <c r="B424" s="2" t="str">
        <f t="shared" si="45"/>
        <v/>
      </c>
      <c r="C424" s="5" t="str">
        <f t="shared" si="49"/>
        <v/>
      </c>
      <c r="D424" s="42" t="str">
        <f t="shared" si="50"/>
        <v/>
      </c>
      <c r="E424" s="27"/>
      <c r="F424" s="38" t="str">
        <f t="shared" si="46"/>
        <v/>
      </c>
      <c r="G424" s="38" t="str">
        <f t="shared" si="47"/>
        <v/>
      </c>
      <c r="H424" s="38" t="str">
        <f t="shared" si="48"/>
        <v/>
      </c>
      <c r="I424" s="39" t="str">
        <f>IF(A424="","",SUM(F$27:F424))</f>
        <v/>
      </c>
      <c r="J424" s="39" t="str">
        <f>IF(A424="","",SUM(G$27:G424))</f>
        <v/>
      </c>
      <c r="K424" s="28"/>
    </row>
    <row r="425" spans="1:11" x14ac:dyDescent="0.2">
      <c r="A425" s="37" t="str">
        <f t="shared" si="44"/>
        <v/>
      </c>
      <c r="B425" s="2" t="str">
        <f t="shared" si="45"/>
        <v/>
      </c>
      <c r="C425" s="5" t="str">
        <f t="shared" si="49"/>
        <v/>
      </c>
      <c r="D425" s="42" t="str">
        <f t="shared" si="50"/>
        <v/>
      </c>
      <c r="E425" s="27"/>
      <c r="F425" s="38" t="str">
        <f t="shared" si="46"/>
        <v/>
      </c>
      <c r="G425" s="38" t="str">
        <f t="shared" si="47"/>
        <v/>
      </c>
      <c r="H425" s="38" t="str">
        <f t="shared" si="48"/>
        <v/>
      </c>
      <c r="I425" s="39" t="str">
        <f>IF(A425="","",SUM(F$27:F425))</f>
        <v/>
      </c>
      <c r="J425" s="39" t="str">
        <f>IF(A425="","",SUM(G$27:G425))</f>
        <v/>
      </c>
      <c r="K425" s="28"/>
    </row>
    <row r="426" spans="1:11" x14ac:dyDescent="0.2">
      <c r="A426" s="37" t="str">
        <f t="shared" si="44"/>
        <v/>
      </c>
      <c r="B426" s="2" t="str">
        <f t="shared" si="45"/>
        <v/>
      </c>
      <c r="C426" s="5" t="str">
        <f t="shared" si="49"/>
        <v/>
      </c>
      <c r="D426" s="42" t="str">
        <f t="shared" si="50"/>
        <v/>
      </c>
      <c r="E426" s="27"/>
      <c r="F426" s="38" t="str">
        <f t="shared" si="46"/>
        <v/>
      </c>
      <c r="G426" s="38" t="str">
        <f t="shared" si="47"/>
        <v/>
      </c>
      <c r="H426" s="38" t="str">
        <f t="shared" si="48"/>
        <v/>
      </c>
      <c r="I426" s="39" t="str">
        <f>IF(A426="","",SUM(F$27:F426))</f>
        <v/>
      </c>
      <c r="J426" s="39" t="str">
        <f>IF(A426="","",SUM(G$27:G426))</f>
        <v/>
      </c>
      <c r="K426" s="28"/>
    </row>
    <row r="427" spans="1:11" x14ac:dyDescent="0.2">
      <c r="A427" s="37" t="str">
        <f t="shared" si="44"/>
        <v/>
      </c>
      <c r="B427" s="2" t="str">
        <f t="shared" si="45"/>
        <v/>
      </c>
      <c r="C427" s="5" t="str">
        <f t="shared" si="49"/>
        <v/>
      </c>
      <c r="D427" s="42" t="str">
        <f t="shared" si="50"/>
        <v/>
      </c>
      <c r="E427" s="27"/>
      <c r="F427" s="38" t="str">
        <f t="shared" si="46"/>
        <v/>
      </c>
      <c r="G427" s="38" t="str">
        <f t="shared" si="47"/>
        <v/>
      </c>
      <c r="H427" s="38" t="str">
        <f t="shared" si="48"/>
        <v/>
      </c>
      <c r="I427" s="39" t="str">
        <f>IF(A427="","",SUM(F$27:F427))</f>
        <v/>
      </c>
      <c r="J427" s="39" t="str">
        <f>IF(A427="","",SUM(G$27:G427))</f>
        <v/>
      </c>
      <c r="K427" s="28"/>
    </row>
    <row r="428" spans="1:11" x14ac:dyDescent="0.2">
      <c r="A428" s="37" t="str">
        <f t="shared" si="44"/>
        <v/>
      </c>
      <c r="B428" s="2" t="str">
        <f t="shared" si="45"/>
        <v/>
      </c>
      <c r="C428" s="5" t="str">
        <f t="shared" si="49"/>
        <v/>
      </c>
      <c r="D428" s="42" t="str">
        <f t="shared" si="50"/>
        <v/>
      </c>
      <c r="E428" s="27"/>
      <c r="F428" s="38" t="str">
        <f t="shared" si="46"/>
        <v/>
      </c>
      <c r="G428" s="38" t="str">
        <f t="shared" si="47"/>
        <v/>
      </c>
      <c r="H428" s="38" t="str">
        <f t="shared" si="48"/>
        <v/>
      </c>
      <c r="I428" s="39" t="str">
        <f>IF(A428="","",SUM(F$27:F428))</f>
        <v/>
      </c>
      <c r="J428" s="39" t="str">
        <f>IF(A428="","",SUM(G$27:G428))</f>
        <v/>
      </c>
      <c r="K428" s="28"/>
    </row>
    <row r="429" spans="1:11" x14ac:dyDescent="0.2">
      <c r="A429" s="37" t="str">
        <f t="shared" si="44"/>
        <v/>
      </c>
      <c r="B429" s="2" t="str">
        <f t="shared" si="45"/>
        <v/>
      </c>
      <c r="C429" s="5" t="str">
        <f t="shared" si="49"/>
        <v/>
      </c>
      <c r="D429" s="42" t="str">
        <f t="shared" si="50"/>
        <v/>
      </c>
      <c r="E429" s="27"/>
      <c r="F429" s="38" t="str">
        <f t="shared" si="46"/>
        <v/>
      </c>
      <c r="G429" s="38" t="str">
        <f t="shared" si="47"/>
        <v/>
      </c>
      <c r="H429" s="38" t="str">
        <f t="shared" si="48"/>
        <v/>
      </c>
      <c r="I429" s="39" t="str">
        <f>IF(A429="","",SUM(F$27:F429))</f>
        <v/>
      </c>
      <c r="J429" s="39" t="str">
        <f>IF(A429="","",SUM(G$27:G429))</f>
        <v/>
      </c>
      <c r="K429" s="28"/>
    </row>
    <row r="430" spans="1:11" x14ac:dyDescent="0.2">
      <c r="A430" s="37" t="str">
        <f t="shared" si="44"/>
        <v/>
      </c>
      <c r="B430" s="2" t="str">
        <f t="shared" si="45"/>
        <v/>
      </c>
      <c r="C430" s="5" t="str">
        <f t="shared" si="49"/>
        <v/>
      </c>
      <c r="D430" s="42" t="str">
        <f t="shared" si="50"/>
        <v/>
      </c>
      <c r="E430" s="27"/>
      <c r="F430" s="38" t="str">
        <f t="shared" si="46"/>
        <v/>
      </c>
      <c r="G430" s="38" t="str">
        <f t="shared" si="47"/>
        <v/>
      </c>
      <c r="H430" s="38" t="str">
        <f t="shared" si="48"/>
        <v/>
      </c>
      <c r="I430" s="39" t="str">
        <f>IF(A430="","",SUM(F$27:F430))</f>
        <v/>
      </c>
      <c r="J430" s="39" t="str">
        <f>IF(A430="","",SUM(G$27:G430))</f>
        <v/>
      </c>
      <c r="K430" s="28"/>
    </row>
    <row r="431" spans="1:11" x14ac:dyDescent="0.2">
      <c r="A431" s="37" t="str">
        <f t="shared" si="44"/>
        <v/>
      </c>
      <c r="B431" s="2" t="str">
        <f t="shared" si="45"/>
        <v/>
      </c>
      <c r="C431" s="5" t="str">
        <f t="shared" si="49"/>
        <v/>
      </c>
      <c r="D431" s="42" t="str">
        <f t="shared" si="50"/>
        <v/>
      </c>
      <c r="E431" s="27"/>
      <c r="F431" s="38" t="str">
        <f t="shared" si="46"/>
        <v/>
      </c>
      <c r="G431" s="38" t="str">
        <f t="shared" si="47"/>
        <v/>
      </c>
      <c r="H431" s="38" t="str">
        <f t="shared" si="48"/>
        <v/>
      </c>
      <c r="I431" s="39" t="str">
        <f>IF(A431="","",SUM(F$27:F431))</f>
        <v/>
      </c>
      <c r="J431" s="39" t="str">
        <f>IF(A431="","",SUM(G$27:G431))</f>
        <v/>
      </c>
      <c r="K431" s="28"/>
    </row>
    <row r="432" spans="1:11" x14ac:dyDescent="0.2">
      <c r="A432" s="37" t="str">
        <f t="shared" si="44"/>
        <v/>
      </c>
      <c r="B432" s="2" t="str">
        <f t="shared" si="45"/>
        <v/>
      </c>
      <c r="C432" s="5" t="str">
        <f t="shared" si="49"/>
        <v/>
      </c>
      <c r="D432" s="42" t="str">
        <f t="shared" si="50"/>
        <v/>
      </c>
      <c r="E432" s="27"/>
      <c r="F432" s="38" t="str">
        <f t="shared" si="46"/>
        <v/>
      </c>
      <c r="G432" s="38" t="str">
        <f t="shared" si="47"/>
        <v/>
      </c>
      <c r="H432" s="38" t="str">
        <f t="shared" si="48"/>
        <v/>
      </c>
      <c r="I432" s="39" t="str">
        <f>IF(A432="","",SUM(F$27:F432))</f>
        <v/>
      </c>
      <c r="J432" s="39" t="str">
        <f>IF(A432="","",SUM(G$27:G432))</f>
        <v/>
      </c>
      <c r="K432" s="28"/>
    </row>
    <row r="433" spans="1:11" x14ac:dyDescent="0.2">
      <c r="A433" s="37" t="str">
        <f t="shared" si="44"/>
        <v/>
      </c>
      <c r="B433" s="2" t="str">
        <f t="shared" si="45"/>
        <v/>
      </c>
      <c r="C433" s="5" t="str">
        <f t="shared" si="49"/>
        <v/>
      </c>
      <c r="D433" s="42" t="str">
        <f t="shared" si="50"/>
        <v/>
      </c>
      <c r="E433" s="27"/>
      <c r="F433" s="38" t="str">
        <f t="shared" si="46"/>
        <v/>
      </c>
      <c r="G433" s="38" t="str">
        <f t="shared" si="47"/>
        <v/>
      </c>
      <c r="H433" s="38" t="str">
        <f t="shared" si="48"/>
        <v/>
      </c>
      <c r="I433" s="39" t="str">
        <f>IF(A433="","",SUM(F$27:F433))</f>
        <v/>
      </c>
      <c r="J433" s="39" t="str">
        <f>IF(A433="","",SUM(G$27:G433))</f>
        <v/>
      </c>
      <c r="K433" s="28"/>
    </row>
    <row r="434" spans="1:11" x14ac:dyDescent="0.2">
      <c r="A434" s="37" t="str">
        <f t="shared" si="44"/>
        <v/>
      </c>
      <c r="B434" s="2" t="str">
        <f t="shared" si="45"/>
        <v/>
      </c>
      <c r="C434" s="5" t="str">
        <f t="shared" si="49"/>
        <v/>
      </c>
      <c r="D434" s="42" t="str">
        <f t="shared" si="50"/>
        <v/>
      </c>
      <c r="E434" s="27"/>
      <c r="F434" s="38" t="str">
        <f t="shared" si="46"/>
        <v/>
      </c>
      <c r="G434" s="38" t="str">
        <f t="shared" si="47"/>
        <v/>
      </c>
      <c r="H434" s="38" t="str">
        <f t="shared" si="48"/>
        <v/>
      </c>
      <c r="I434" s="39" t="str">
        <f>IF(A434="","",SUM(F$27:F434))</f>
        <v/>
      </c>
      <c r="J434" s="39" t="str">
        <f>IF(A434="","",SUM(G$27:G434))</f>
        <v/>
      </c>
      <c r="K434" s="28"/>
    </row>
    <row r="435" spans="1:11" x14ac:dyDescent="0.2">
      <c r="A435" s="37" t="str">
        <f t="shared" si="44"/>
        <v/>
      </c>
      <c r="B435" s="2" t="str">
        <f t="shared" si="45"/>
        <v/>
      </c>
      <c r="C435" s="5" t="str">
        <f t="shared" si="49"/>
        <v/>
      </c>
      <c r="D435" s="42" t="str">
        <f t="shared" si="50"/>
        <v/>
      </c>
      <c r="E435" s="27"/>
      <c r="F435" s="38" t="str">
        <f t="shared" si="46"/>
        <v/>
      </c>
      <c r="G435" s="38" t="str">
        <f t="shared" si="47"/>
        <v/>
      </c>
      <c r="H435" s="38" t="str">
        <f t="shared" si="48"/>
        <v/>
      </c>
      <c r="I435" s="39" t="str">
        <f>IF(A435="","",SUM(F$27:F435))</f>
        <v/>
      </c>
      <c r="J435" s="39" t="str">
        <f>IF(A435="","",SUM(G$27:G435))</f>
        <v/>
      </c>
      <c r="K435" s="28"/>
    </row>
    <row r="436" spans="1:11" x14ac:dyDescent="0.2">
      <c r="A436" s="37" t="str">
        <f t="shared" si="44"/>
        <v/>
      </c>
      <c r="B436" s="2" t="str">
        <f t="shared" si="45"/>
        <v/>
      </c>
      <c r="C436" s="5" t="str">
        <f t="shared" si="49"/>
        <v/>
      </c>
      <c r="D436" s="42" t="str">
        <f t="shared" si="50"/>
        <v/>
      </c>
      <c r="E436" s="27"/>
      <c r="F436" s="38" t="str">
        <f t="shared" si="46"/>
        <v/>
      </c>
      <c r="G436" s="38" t="str">
        <f t="shared" si="47"/>
        <v/>
      </c>
      <c r="H436" s="38" t="str">
        <f t="shared" si="48"/>
        <v/>
      </c>
      <c r="I436" s="39" t="str">
        <f>IF(A436="","",SUM(F$27:F436))</f>
        <v/>
      </c>
      <c r="J436" s="39" t="str">
        <f>IF(A436="","",SUM(G$27:G436))</f>
        <v/>
      </c>
      <c r="K436" s="28"/>
    </row>
    <row r="437" spans="1:11" x14ac:dyDescent="0.2">
      <c r="A437" s="37" t="str">
        <f t="shared" si="44"/>
        <v/>
      </c>
      <c r="B437" s="2" t="str">
        <f t="shared" si="45"/>
        <v/>
      </c>
      <c r="C437" s="5" t="str">
        <f t="shared" si="49"/>
        <v/>
      </c>
      <c r="D437" s="42" t="str">
        <f t="shared" si="50"/>
        <v/>
      </c>
      <c r="E437" s="27"/>
      <c r="F437" s="38" t="str">
        <f t="shared" si="46"/>
        <v/>
      </c>
      <c r="G437" s="38" t="str">
        <f t="shared" si="47"/>
        <v/>
      </c>
      <c r="H437" s="38" t="str">
        <f t="shared" si="48"/>
        <v/>
      </c>
      <c r="I437" s="39" t="str">
        <f>IF(A437="","",SUM(F$27:F437))</f>
        <v/>
      </c>
      <c r="J437" s="39" t="str">
        <f>IF(A437="","",SUM(G$27:G437))</f>
        <v/>
      </c>
      <c r="K437" s="28"/>
    </row>
    <row r="438" spans="1:11" x14ac:dyDescent="0.2">
      <c r="A438" s="37" t="str">
        <f t="shared" si="44"/>
        <v/>
      </c>
      <c r="B438" s="2" t="str">
        <f t="shared" si="45"/>
        <v/>
      </c>
      <c r="C438" s="5" t="str">
        <f t="shared" si="49"/>
        <v/>
      </c>
      <c r="D438" s="42" t="str">
        <f t="shared" si="50"/>
        <v/>
      </c>
      <c r="E438" s="27"/>
      <c r="F438" s="38" t="str">
        <f t="shared" si="46"/>
        <v/>
      </c>
      <c r="G438" s="38" t="str">
        <f t="shared" si="47"/>
        <v/>
      </c>
      <c r="H438" s="38" t="str">
        <f t="shared" si="48"/>
        <v/>
      </c>
      <c r="I438" s="39" t="str">
        <f>IF(A438="","",SUM(F$27:F438))</f>
        <v/>
      </c>
      <c r="J438" s="39" t="str">
        <f>IF(A438="","",SUM(G$27:G438))</f>
        <v/>
      </c>
      <c r="K438" s="28"/>
    </row>
    <row r="439" spans="1:11" x14ac:dyDescent="0.2">
      <c r="A439" s="37" t="str">
        <f t="shared" si="44"/>
        <v/>
      </c>
      <c r="B439" s="2" t="str">
        <f t="shared" si="45"/>
        <v/>
      </c>
      <c r="C439" s="5" t="str">
        <f t="shared" si="49"/>
        <v/>
      </c>
      <c r="D439" s="42" t="str">
        <f t="shared" si="50"/>
        <v/>
      </c>
      <c r="E439" s="27"/>
      <c r="F439" s="38" t="str">
        <f t="shared" si="46"/>
        <v/>
      </c>
      <c r="G439" s="38" t="str">
        <f t="shared" si="47"/>
        <v/>
      </c>
      <c r="H439" s="38" t="str">
        <f t="shared" si="48"/>
        <v/>
      </c>
      <c r="I439" s="39" t="str">
        <f>IF(A439="","",SUM(F$27:F439))</f>
        <v/>
      </c>
      <c r="J439" s="39" t="str">
        <f>IF(A439="","",SUM(G$27:G439))</f>
        <v/>
      </c>
      <c r="K439" s="28"/>
    </row>
    <row r="440" spans="1:11" x14ac:dyDescent="0.2">
      <c r="A440" s="37" t="str">
        <f t="shared" si="44"/>
        <v/>
      </c>
      <c r="B440" s="2" t="str">
        <f t="shared" si="45"/>
        <v/>
      </c>
      <c r="C440" s="5" t="str">
        <f t="shared" si="49"/>
        <v/>
      </c>
      <c r="D440" s="42" t="str">
        <f t="shared" si="50"/>
        <v/>
      </c>
      <c r="E440" s="27"/>
      <c r="F440" s="38" t="str">
        <f t="shared" si="46"/>
        <v/>
      </c>
      <c r="G440" s="38" t="str">
        <f t="shared" si="47"/>
        <v/>
      </c>
      <c r="H440" s="38" t="str">
        <f t="shared" si="48"/>
        <v/>
      </c>
      <c r="I440" s="39" t="str">
        <f>IF(A440="","",SUM(F$27:F440))</f>
        <v/>
      </c>
      <c r="J440" s="39" t="str">
        <f>IF(A440="","",SUM(G$27:G440))</f>
        <v/>
      </c>
      <c r="K440" s="28"/>
    </row>
    <row r="441" spans="1:11" x14ac:dyDescent="0.2">
      <c r="A441" s="37" t="str">
        <f t="shared" si="44"/>
        <v/>
      </c>
      <c r="B441" s="2" t="str">
        <f t="shared" si="45"/>
        <v/>
      </c>
      <c r="C441" s="5" t="str">
        <f t="shared" si="49"/>
        <v/>
      </c>
      <c r="D441" s="42" t="str">
        <f t="shared" si="50"/>
        <v/>
      </c>
      <c r="E441" s="27"/>
      <c r="F441" s="38" t="str">
        <f t="shared" si="46"/>
        <v/>
      </c>
      <c r="G441" s="38" t="str">
        <f t="shared" si="47"/>
        <v/>
      </c>
      <c r="H441" s="38" t="str">
        <f t="shared" si="48"/>
        <v/>
      </c>
      <c r="I441" s="39" t="str">
        <f>IF(A441="","",SUM(F$27:F441))</f>
        <v/>
      </c>
      <c r="J441" s="39" t="str">
        <f>IF(A441="","",SUM(G$27:G441))</f>
        <v/>
      </c>
      <c r="K441" s="28"/>
    </row>
    <row r="442" spans="1:11" x14ac:dyDescent="0.2">
      <c r="A442" s="37" t="str">
        <f t="shared" si="44"/>
        <v/>
      </c>
      <c r="B442" s="2" t="str">
        <f t="shared" si="45"/>
        <v/>
      </c>
      <c r="C442" s="5" t="str">
        <f t="shared" si="49"/>
        <v/>
      </c>
      <c r="D442" s="42" t="str">
        <f t="shared" si="50"/>
        <v/>
      </c>
      <c r="E442" s="27"/>
      <c r="F442" s="38" t="str">
        <f t="shared" si="46"/>
        <v/>
      </c>
      <c r="G442" s="38" t="str">
        <f t="shared" si="47"/>
        <v/>
      </c>
      <c r="H442" s="38" t="str">
        <f t="shared" si="48"/>
        <v/>
      </c>
      <c r="I442" s="39" t="str">
        <f>IF(A442="","",SUM(F$27:F442))</f>
        <v/>
      </c>
      <c r="J442" s="39" t="str">
        <f>IF(A442="","",SUM(G$27:G442))</f>
        <v/>
      </c>
      <c r="K442" s="28"/>
    </row>
    <row r="443" spans="1:11" x14ac:dyDescent="0.2">
      <c r="A443" s="37" t="str">
        <f t="shared" si="44"/>
        <v/>
      </c>
      <c r="B443" s="2" t="str">
        <f t="shared" si="45"/>
        <v/>
      </c>
      <c r="C443" s="5" t="str">
        <f t="shared" si="49"/>
        <v/>
      </c>
      <c r="D443" s="42" t="str">
        <f t="shared" si="50"/>
        <v/>
      </c>
      <c r="E443" s="27"/>
      <c r="F443" s="38" t="str">
        <f t="shared" si="46"/>
        <v/>
      </c>
      <c r="G443" s="38" t="str">
        <f t="shared" si="47"/>
        <v/>
      </c>
      <c r="H443" s="38" t="str">
        <f t="shared" si="48"/>
        <v/>
      </c>
      <c r="I443" s="39" t="str">
        <f>IF(A443="","",SUM(F$27:F443))</f>
        <v/>
      </c>
      <c r="J443" s="39" t="str">
        <f>IF(A443="","",SUM(G$27:G443))</f>
        <v/>
      </c>
      <c r="K443" s="28"/>
    </row>
    <row r="444" spans="1:11" x14ac:dyDescent="0.2">
      <c r="A444" s="37" t="str">
        <f t="shared" si="44"/>
        <v/>
      </c>
      <c r="B444" s="2" t="str">
        <f t="shared" si="45"/>
        <v/>
      </c>
      <c r="C444" s="5" t="str">
        <f t="shared" si="49"/>
        <v/>
      </c>
      <c r="D444" s="42" t="str">
        <f t="shared" si="50"/>
        <v/>
      </c>
      <c r="E444" s="27"/>
      <c r="F444" s="38" t="str">
        <f t="shared" si="46"/>
        <v/>
      </c>
      <c r="G444" s="38" t="str">
        <f t="shared" si="47"/>
        <v/>
      </c>
      <c r="H444" s="38" t="str">
        <f t="shared" si="48"/>
        <v/>
      </c>
      <c r="I444" s="39" t="str">
        <f>IF(A444="","",SUM(F$27:F444))</f>
        <v/>
      </c>
      <c r="J444" s="39" t="str">
        <f>IF(A444="","",SUM(G$27:G444))</f>
        <v/>
      </c>
      <c r="K444" s="28"/>
    </row>
    <row r="445" spans="1:11" x14ac:dyDescent="0.2">
      <c r="A445" s="37" t="str">
        <f t="shared" si="44"/>
        <v/>
      </c>
      <c r="B445" s="2" t="str">
        <f t="shared" si="45"/>
        <v/>
      </c>
      <c r="C445" s="5" t="str">
        <f t="shared" si="49"/>
        <v/>
      </c>
      <c r="D445" s="42" t="str">
        <f t="shared" si="50"/>
        <v/>
      </c>
      <c r="E445" s="27"/>
      <c r="F445" s="38" t="str">
        <f t="shared" si="46"/>
        <v/>
      </c>
      <c r="G445" s="38" t="str">
        <f t="shared" si="47"/>
        <v/>
      </c>
      <c r="H445" s="38" t="str">
        <f t="shared" si="48"/>
        <v/>
      </c>
      <c r="I445" s="39" t="str">
        <f>IF(A445="","",SUM(F$27:F445))</f>
        <v/>
      </c>
      <c r="J445" s="39" t="str">
        <f>IF(A445="","",SUM(G$27:G445))</f>
        <v/>
      </c>
      <c r="K445" s="28"/>
    </row>
    <row r="446" spans="1:11" x14ac:dyDescent="0.2">
      <c r="A446" s="37" t="str">
        <f t="shared" si="44"/>
        <v/>
      </c>
      <c r="B446" s="2" t="str">
        <f t="shared" si="45"/>
        <v/>
      </c>
      <c r="C446" s="5" t="str">
        <f t="shared" si="49"/>
        <v/>
      </c>
      <c r="D446" s="42" t="str">
        <f t="shared" si="50"/>
        <v/>
      </c>
      <c r="E446" s="27"/>
      <c r="F446" s="38" t="str">
        <f t="shared" si="46"/>
        <v/>
      </c>
      <c r="G446" s="38" t="str">
        <f t="shared" si="47"/>
        <v/>
      </c>
      <c r="H446" s="38" t="str">
        <f t="shared" si="48"/>
        <v/>
      </c>
      <c r="I446" s="39" t="str">
        <f>IF(A446="","",SUM(F$27:F446))</f>
        <v/>
      </c>
      <c r="J446" s="39" t="str">
        <f>IF(A446="","",SUM(G$27:G446))</f>
        <v/>
      </c>
      <c r="K446" s="28"/>
    </row>
    <row r="447" spans="1:11" x14ac:dyDescent="0.2">
      <c r="A447" s="37" t="str">
        <f t="shared" si="44"/>
        <v/>
      </c>
      <c r="B447" s="2" t="str">
        <f t="shared" si="45"/>
        <v/>
      </c>
      <c r="C447" s="5" t="str">
        <f t="shared" si="49"/>
        <v/>
      </c>
      <c r="D447" s="42" t="str">
        <f t="shared" si="50"/>
        <v/>
      </c>
      <c r="E447" s="27"/>
      <c r="F447" s="38" t="str">
        <f t="shared" si="46"/>
        <v/>
      </c>
      <c r="G447" s="38" t="str">
        <f t="shared" si="47"/>
        <v/>
      </c>
      <c r="H447" s="38" t="str">
        <f t="shared" si="48"/>
        <v/>
      </c>
      <c r="I447" s="39" t="str">
        <f>IF(A447="","",SUM(F$27:F447))</f>
        <v/>
      </c>
      <c r="J447" s="39" t="str">
        <f>IF(A447="","",SUM(G$27:G447))</f>
        <v/>
      </c>
      <c r="K447" s="28"/>
    </row>
    <row r="448" spans="1:11" x14ac:dyDescent="0.2">
      <c r="A448" s="37" t="str">
        <f t="shared" si="44"/>
        <v/>
      </c>
      <c r="B448" s="2" t="str">
        <f t="shared" si="45"/>
        <v/>
      </c>
      <c r="C448" s="5" t="str">
        <f t="shared" si="49"/>
        <v/>
      </c>
      <c r="D448" s="42" t="str">
        <f t="shared" si="50"/>
        <v/>
      </c>
      <c r="E448" s="27"/>
      <c r="F448" s="38" t="str">
        <f t="shared" si="46"/>
        <v/>
      </c>
      <c r="G448" s="38" t="str">
        <f t="shared" si="47"/>
        <v/>
      </c>
      <c r="H448" s="38" t="str">
        <f t="shared" si="48"/>
        <v/>
      </c>
      <c r="I448" s="39" t="str">
        <f>IF(A448="","",SUM(F$27:F448))</f>
        <v/>
      </c>
      <c r="J448" s="39" t="str">
        <f>IF(A448="","",SUM(G$27:G448))</f>
        <v/>
      </c>
      <c r="K448" s="28"/>
    </row>
    <row r="449" spans="1:11" x14ac:dyDescent="0.2">
      <c r="A449" s="37" t="str">
        <f t="shared" si="44"/>
        <v/>
      </c>
      <c r="B449" s="2" t="str">
        <f t="shared" si="45"/>
        <v/>
      </c>
      <c r="C449" s="5" t="str">
        <f t="shared" si="49"/>
        <v/>
      </c>
      <c r="D449" s="42" t="str">
        <f t="shared" si="50"/>
        <v/>
      </c>
      <c r="E449" s="27"/>
      <c r="F449" s="38" t="str">
        <f t="shared" si="46"/>
        <v/>
      </c>
      <c r="G449" s="38" t="str">
        <f t="shared" si="47"/>
        <v/>
      </c>
      <c r="H449" s="38" t="str">
        <f t="shared" si="48"/>
        <v/>
      </c>
      <c r="I449" s="39" t="str">
        <f>IF(A449="","",SUM(F$27:F449))</f>
        <v/>
      </c>
      <c r="J449" s="39" t="str">
        <f>IF(A449="","",SUM(G$27:G449))</f>
        <v/>
      </c>
      <c r="K449" s="28"/>
    </row>
    <row r="450" spans="1:11" x14ac:dyDescent="0.2">
      <c r="A450" s="37" t="str">
        <f t="shared" si="44"/>
        <v/>
      </c>
      <c r="B450" s="2" t="str">
        <f t="shared" si="45"/>
        <v/>
      </c>
      <c r="C450" s="5" t="str">
        <f t="shared" si="49"/>
        <v/>
      </c>
      <c r="D450" s="42" t="str">
        <f t="shared" si="50"/>
        <v/>
      </c>
      <c r="E450" s="27"/>
      <c r="F450" s="38" t="str">
        <f t="shared" si="46"/>
        <v/>
      </c>
      <c r="G450" s="38" t="str">
        <f t="shared" si="47"/>
        <v/>
      </c>
      <c r="H450" s="38" t="str">
        <f t="shared" si="48"/>
        <v/>
      </c>
      <c r="I450" s="39" t="str">
        <f>IF(A450="","",SUM(F$27:F450))</f>
        <v/>
      </c>
      <c r="J450" s="39" t="str">
        <f>IF(A450="","",SUM(G$27:G450))</f>
        <v/>
      </c>
      <c r="K450" s="28"/>
    </row>
    <row r="451" spans="1:11" x14ac:dyDescent="0.2">
      <c r="A451" s="37" t="str">
        <f t="shared" si="44"/>
        <v/>
      </c>
      <c r="B451" s="2" t="str">
        <f t="shared" si="45"/>
        <v/>
      </c>
      <c r="C451" s="5" t="str">
        <f t="shared" si="49"/>
        <v/>
      </c>
      <c r="D451" s="42" t="str">
        <f t="shared" si="50"/>
        <v/>
      </c>
      <c r="E451" s="27"/>
      <c r="F451" s="38" t="str">
        <f t="shared" si="46"/>
        <v/>
      </c>
      <c r="G451" s="38" t="str">
        <f t="shared" si="47"/>
        <v/>
      </c>
      <c r="H451" s="38" t="str">
        <f t="shared" si="48"/>
        <v/>
      </c>
      <c r="I451" s="39" t="str">
        <f>IF(A451="","",SUM(F$27:F451))</f>
        <v/>
      </c>
      <c r="J451" s="39" t="str">
        <f>IF(A451="","",SUM(G$27:G451))</f>
        <v/>
      </c>
      <c r="K451" s="28"/>
    </row>
    <row r="452" spans="1:11" x14ac:dyDescent="0.2">
      <c r="A452" s="37" t="str">
        <f t="shared" si="44"/>
        <v/>
      </c>
      <c r="B452" s="2" t="str">
        <f t="shared" si="45"/>
        <v/>
      </c>
      <c r="C452" s="5" t="str">
        <f t="shared" si="49"/>
        <v/>
      </c>
      <c r="D452" s="42" t="str">
        <f t="shared" si="50"/>
        <v/>
      </c>
      <c r="E452" s="27"/>
      <c r="F452" s="38" t="str">
        <f t="shared" si="46"/>
        <v/>
      </c>
      <c r="G452" s="38" t="str">
        <f t="shared" si="47"/>
        <v/>
      </c>
      <c r="H452" s="38" t="str">
        <f t="shared" si="48"/>
        <v/>
      </c>
      <c r="I452" s="39" t="str">
        <f>IF(A452="","",SUM(F$27:F452))</f>
        <v/>
      </c>
      <c r="J452" s="39" t="str">
        <f>IF(A452="","",SUM(G$27:G452))</f>
        <v/>
      </c>
      <c r="K452" s="28"/>
    </row>
    <row r="453" spans="1:11" x14ac:dyDescent="0.2">
      <c r="A453" s="37" t="str">
        <f t="shared" si="44"/>
        <v/>
      </c>
      <c r="B453" s="2" t="str">
        <f t="shared" si="45"/>
        <v/>
      </c>
      <c r="C453" s="5" t="str">
        <f t="shared" si="49"/>
        <v/>
      </c>
      <c r="D453" s="42" t="str">
        <f t="shared" si="50"/>
        <v/>
      </c>
      <c r="E453" s="27"/>
      <c r="F453" s="38" t="str">
        <f t="shared" si="46"/>
        <v/>
      </c>
      <c r="G453" s="38" t="str">
        <f t="shared" si="47"/>
        <v/>
      </c>
      <c r="H453" s="38" t="str">
        <f t="shared" si="48"/>
        <v/>
      </c>
      <c r="I453" s="39" t="str">
        <f>IF(A453="","",SUM(F$27:F453))</f>
        <v/>
      </c>
      <c r="J453" s="39" t="str">
        <f>IF(A453="","",SUM(G$27:G453))</f>
        <v/>
      </c>
      <c r="K453" s="28"/>
    </row>
    <row r="454" spans="1:11" x14ac:dyDescent="0.2">
      <c r="A454" s="37" t="str">
        <f t="shared" si="44"/>
        <v/>
      </c>
      <c r="B454" s="2" t="str">
        <f t="shared" si="45"/>
        <v/>
      </c>
      <c r="C454" s="5" t="str">
        <f t="shared" si="49"/>
        <v/>
      </c>
      <c r="D454" s="42" t="str">
        <f t="shared" si="50"/>
        <v/>
      </c>
      <c r="E454" s="27"/>
      <c r="F454" s="38" t="str">
        <f t="shared" si="46"/>
        <v/>
      </c>
      <c r="G454" s="38" t="str">
        <f t="shared" si="47"/>
        <v/>
      </c>
      <c r="H454" s="38" t="str">
        <f t="shared" si="48"/>
        <v/>
      </c>
      <c r="I454" s="39" t="str">
        <f>IF(A454="","",SUM(F$27:F454))</f>
        <v/>
      </c>
      <c r="J454" s="39" t="str">
        <f>IF(A454="","",SUM(G$27:G454))</f>
        <v/>
      </c>
      <c r="K454" s="28"/>
    </row>
    <row r="455" spans="1:11" x14ac:dyDescent="0.2">
      <c r="A455" s="37" t="str">
        <f t="shared" si="44"/>
        <v/>
      </c>
      <c r="B455" s="2" t="str">
        <f t="shared" si="45"/>
        <v/>
      </c>
      <c r="C455" s="5" t="str">
        <f t="shared" si="49"/>
        <v/>
      </c>
      <c r="D455" s="42" t="str">
        <f t="shared" si="50"/>
        <v/>
      </c>
      <c r="E455" s="27"/>
      <c r="F455" s="38" t="str">
        <f t="shared" si="46"/>
        <v/>
      </c>
      <c r="G455" s="38" t="str">
        <f t="shared" si="47"/>
        <v/>
      </c>
      <c r="H455" s="38" t="str">
        <f t="shared" si="48"/>
        <v/>
      </c>
      <c r="I455" s="39" t="str">
        <f>IF(A455="","",SUM(F$27:F455))</f>
        <v/>
      </c>
      <c r="J455" s="39" t="str">
        <f>IF(A455="","",SUM(G$27:G455))</f>
        <v/>
      </c>
      <c r="K455" s="28"/>
    </row>
    <row r="456" spans="1:11" x14ac:dyDescent="0.2">
      <c r="A456" s="37" t="str">
        <f t="shared" si="44"/>
        <v/>
      </c>
      <c r="B456" s="2" t="str">
        <f t="shared" si="45"/>
        <v/>
      </c>
      <c r="C456" s="5" t="str">
        <f t="shared" si="49"/>
        <v/>
      </c>
      <c r="D456" s="42" t="str">
        <f t="shared" si="50"/>
        <v/>
      </c>
      <c r="E456" s="27"/>
      <c r="F456" s="38" t="str">
        <f t="shared" si="46"/>
        <v/>
      </c>
      <c r="G456" s="38" t="str">
        <f t="shared" si="47"/>
        <v/>
      </c>
      <c r="H456" s="38" t="str">
        <f t="shared" si="48"/>
        <v/>
      </c>
      <c r="I456" s="39" t="str">
        <f>IF(A456="","",SUM(F$27:F456))</f>
        <v/>
      </c>
      <c r="J456" s="39" t="str">
        <f>IF(A456="","",SUM(G$27:G456))</f>
        <v/>
      </c>
      <c r="K456" s="28"/>
    </row>
    <row r="457" spans="1:11" x14ac:dyDescent="0.2">
      <c r="A457" s="37" t="str">
        <f t="shared" si="44"/>
        <v/>
      </c>
      <c r="B457" s="2" t="str">
        <f t="shared" si="45"/>
        <v/>
      </c>
      <c r="C457" s="5" t="str">
        <f t="shared" si="49"/>
        <v/>
      </c>
      <c r="D457" s="42" t="str">
        <f t="shared" si="50"/>
        <v/>
      </c>
      <c r="E457" s="27"/>
      <c r="F457" s="38" t="str">
        <f t="shared" si="46"/>
        <v/>
      </c>
      <c r="G457" s="38" t="str">
        <f t="shared" si="47"/>
        <v/>
      </c>
      <c r="H457" s="38" t="str">
        <f t="shared" si="48"/>
        <v/>
      </c>
      <c r="I457" s="39" t="str">
        <f>IF(A457="","",SUM(F$27:F457))</f>
        <v/>
      </c>
      <c r="J457" s="39" t="str">
        <f>IF(A457="","",SUM(G$27:G457))</f>
        <v/>
      </c>
      <c r="K457" s="28"/>
    </row>
    <row r="458" spans="1:11" x14ac:dyDescent="0.2">
      <c r="A458" s="37" t="str">
        <f t="shared" si="44"/>
        <v/>
      </c>
      <c r="B458" s="2" t="str">
        <f t="shared" si="45"/>
        <v/>
      </c>
      <c r="C458" s="5" t="str">
        <f t="shared" si="49"/>
        <v/>
      </c>
      <c r="D458" s="42" t="str">
        <f t="shared" si="50"/>
        <v/>
      </c>
      <c r="E458" s="27"/>
      <c r="F458" s="38" t="str">
        <f t="shared" si="46"/>
        <v/>
      </c>
      <c r="G458" s="38" t="str">
        <f t="shared" si="47"/>
        <v/>
      </c>
      <c r="H458" s="38" t="str">
        <f t="shared" si="48"/>
        <v/>
      </c>
      <c r="I458" s="39" t="str">
        <f>IF(A458="","",SUM(F$27:F458))</f>
        <v/>
      </c>
      <c r="J458" s="39" t="str">
        <f>IF(A458="","",SUM(G$27:G458))</f>
        <v/>
      </c>
      <c r="K458" s="28"/>
    </row>
    <row r="459" spans="1:11" x14ac:dyDescent="0.2">
      <c r="A459" s="37" t="str">
        <f t="shared" si="44"/>
        <v/>
      </c>
      <c r="B459" s="2" t="str">
        <f t="shared" si="45"/>
        <v/>
      </c>
      <c r="C459" s="5" t="str">
        <f t="shared" si="49"/>
        <v/>
      </c>
      <c r="D459" s="42" t="str">
        <f t="shared" si="50"/>
        <v/>
      </c>
      <c r="E459" s="27"/>
      <c r="F459" s="38" t="str">
        <f t="shared" si="46"/>
        <v/>
      </c>
      <c r="G459" s="38" t="str">
        <f t="shared" si="47"/>
        <v/>
      </c>
      <c r="H459" s="38" t="str">
        <f t="shared" si="48"/>
        <v/>
      </c>
      <c r="I459" s="39" t="str">
        <f>IF(A459="","",SUM(F$27:F459))</f>
        <v/>
      </c>
      <c r="J459" s="39" t="str">
        <f>IF(A459="","",SUM(G$27:G459))</f>
        <v/>
      </c>
      <c r="K459" s="28"/>
    </row>
    <row r="460" spans="1:11" x14ac:dyDescent="0.2">
      <c r="A460" s="37" t="str">
        <f t="shared" si="44"/>
        <v/>
      </c>
      <c r="B460" s="2" t="str">
        <f t="shared" si="45"/>
        <v/>
      </c>
      <c r="C460" s="5" t="str">
        <f t="shared" si="49"/>
        <v/>
      </c>
      <c r="D460" s="42" t="str">
        <f t="shared" si="50"/>
        <v/>
      </c>
      <c r="E460" s="27"/>
      <c r="F460" s="38" t="str">
        <f t="shared" si="46"/>
        <v/>
      </c>
      <c r="G460" s="38" t="str">
        <f t="shared" si="47"/>
        <v/>
      </c>
      <c r="H460" s="38" t="str">
        <f t="shared" si="48"/>
        <v/>
      </c>
      <c r="I460" s="39" t="str">
        <f>IF(A460="","",SUM(F$27:F460))</f>
        <v/>
      </c>
      <c r="J460" s="39" t="str">
        <f>IF(A460="","",SUM(G$27:G460))</f>
        <v/>
      </c>
      <c r="K460" s="28"/>
    </row>
    <row r="461" spans="1:11" x14ac:dyDescent="0.2">
      <c r="A461" s="37" t="str">
        <f t="shared" si="44"/>
        <v/>
      </c>
      <c r="B461" s="2" t="str">
        <f t="shared" si="45"/>
        <v/>
      </c>
      <c r="C461" s="5" t="str">
        <f t="shared" si="49"/>
        <v/>
      </c>
      <c r="D461" s="42" t="str">
        <f t="shared" si="50"/>
        <v/>
      </c>
      <c r="E461" s="27"/>
      <c r="F461" s="38" t="str">
        <f t="shared" si="46"/>
        <v/>
      </c>
      <c r="G461" s="38" t="str">
        <f t="shared" si="47"/>
        <v/>
      </c>
      <c r="H461" s="38" t="str">
        <f t="shared" si="48"/>
        <v/>
      </c>
      <c r="I461" s="39" t="str">
        <f>IF(A461="","",SUM(F$27:F461))</f>
        <v/>
      </c>
      <c r="J461" s="39" t="str">
        <f>IF(A461="","",SUM(G$27:G461))</f>
        <v/>
      </c>
      <c r="K461" s="28"/>
    </row>
    <row r="462" spans="1:11" x14ac:dyDescent="0.2">
      <c r="A462" s="37" t="str">
        <f t="shared" ref="A462:A477" si="51">IF(A461&gt;=nper,"",A461+1)</f>
        <v/>
      </c>
      <c r="B462" s="2" t="str">
        <f t="shared" ref="B462:B506" si="52">IF(A462="","",DATE(YEAR(fpdate),MONTH(fpdate)+(A462-1),DAY(fpdate)))</f>
        <v/>
      </c>
      <c r="C462" s="5" t="str">
        <f t="shared" si="49"/>
        <v/>
      </c>
      <c r="D462" s="42" t="str">
        <f t="shared" si="50"/>
        <v/>
      </c>
      <c r="E462" s="27"/>
      <c r="F462" s="38" t="str">
        <f t="shared" ref="F462:F477" si="53">IF(A462="","",ROUND(C462/12*H461,2))</f>
        <v/>
      </c>
      <c r="G462" s="38" t="str">
        <f t="shared" ref="G462:G477" si="54">IF(A462="","",D462-F462+E462)</f>
        <v/>
      </c>
      <c r="H462" s="38" t="str">
        <f t="shared" ref="H462:H477" si="55">IF(A462="","",H461-G462)</f>
        <v/>
      </c>
      <c r="I462" s="39" t="str">
        <f>IF(A462="","",SUM(F$27:F462))</f>
        <v/>
      </c>
      <c r="J462" s="39" t="str">
        <f>IF(A462="","",SUM(G$27:G462))</f>
        <v/>
      </c>
      <c r="K462" s="28"/>
    </row>
    <row r="463" spans="1:11" x14ac:dyDescent="0.2">
      <c r="A463" s="37" t="str">
        <f t="shared" si="51"/>
        <v/>
      </c>
      <c r="B463" s="2" t="str">
        <f t="shared" si="52"/>
        <v/>
      </c>
      <c r="C463" s="5" t="str">
        <f t="shared" si="49"/>
        <v/>
      </c>
      <c r="D463" s="42" t="str">
        <f t="shared" si="50"/>
        <v/>
      </c>
      <c r="E463" s="27"/>
      <c r="F463" s="38" t="str">
        <f t="shared" si="53"/>
        <v/>
      </c>
      <c r="G463" s="38" t="str">
        <f t="shared" si="54"/>
        <v/>
      </c>
      <c r="H463" s="38" t="str">
        <f t="shared" si="55"/>
        <v/>
      </c>
      <c r="I463" s="39" t="str">
        <f>IF(A463="","",SUM(F$27:F463))</f>
        <v/>
      </c>
      <c r="J463" s="39" t="str">
        <f>IF(A463="","",SUM(G$27:G463))</f>
        <v/>
      </c>
      <c r="K463" s="28"/>
    </row>
    <row r="464" spans="1:11" x14ac:dyDescent="0.2">
      <c r="A464" s="37" t="str">
        <f t="shared" si="51"/>
        <v/>
      </c>
      <c r="B464" s="2" t="str">
        <f t="shared" si="52"/>
        <v/>
      </c>
      <c r="C464" s="5" t="str">
        <f t="shared" si="49"/>
        <v/>
      </c>
      <c r="D464" s="42" t="str">
        <f t="shared" si="50"/>
        <v/>
      </c>
      <c r="E464" s="27"/>
      <c r="F464" s="38" t="str">
        <f t="shared" si="53"/>
        <v/>
      </c>
      <c r="G464" s="38" t="str">
        <f t="shared" si="54"/>
        <v/>
      </c>
      <c r="H464" s="38" t="str">
        <f t="shared" si="55"/>
        <v/>
      </c>
      <c r="I464" s="39" t="str">
        <f>IF(A464="","",SUM(F$27:F464))</f>
        <v/>
      </c>
      <c r="J464" s="39" t="str">
        <f>IF(A464="","",SUM(G$27:G464))</f>
        <v/>
      </c>
      <c r="K464" s="28"/>
    </row>
    <row r="465" spans="1:11" x14ac:dyDescent="0.2">
      <c r="A465" s="37" t="str">
        <f t="shared" si="51"/>
        <v/>
      </c>
      <c r="B465" s="2" t="str">
        <f t="shared" si="52"/>
        <v/>
      </c>
      <c r="C465" s="5" t="str">
        <f t="shared" si="49"/>
        <v/>
      </c>
      <c r="D465" s="42" t="str">
        <f t="shared" si="50"/>
        <v/>
      </c>
      <c r="E465" s="27"/>
      <c r="F465" s="38" t="str">
        <f t="shared" si="53"/>
        <v/>
      </c>
      <c r="G465" s="38" t="str">
        <f t="shared" si="54"/>
        <v/>
      </c>
      <c r="H465" s="38" t="str">
        <f t="shared" si="55"/>
        <v/>
      </c>
      <c r="I465" s="39" t="str">
        <f>IF(A465="","",SUM(F$27:F465))</f>
        <v/>
      </c>
      <c r="J465" s="39" t="str">
        <f>IF(A465="","",SUM(G$27:G465))</f>
        <v/>
      </c>
      <c r="K465" s="28"/>
    </row>
    <row r="466" spans="1:11" x14ac:dyDescent="0.2">
      <c r="A466" s="37" t="str">
        <f t="shared" si="51"/>
        <v/>
      </c>
      <c r="B466" s="2" t="str">
        <f t="shared" si="52"/>
        <v/>
      </c>
      <c r="C466" s="5" t="str">
        <f t="shared" si="49"/>
        <v/>
      </c>
      <c r="D466" s="42" t="str">
        <f t="shared" si="50"/>
        <v/>
      </c>
      <c r="E466" s="27"/>
      <c r="F466" s="38" t="str">
        <f t="shared" si="53"/>
        <v/>
      </c>
      <c r="G466" s="38" t="str">
        <f t="shared" si="54"/>
        <v/>
      </c>
      <c r="H466" s="38" t="str">
        <f t="shared" si="55"/>
        <v/>
      </c>
      <c r="I466" s="39" t="str">
        <f>IF(A466="","",SUM(F$27:F466))</f>
        <v/>
      </c>
      <c r="J466" s="39" t="str">
        <f>IF(A466="","",SUM(G$27:G466))</f>
        <v/>
      </c>
      <c r="K466" s="28"/>
    </row>
    <row r="467" spans="1:11" x14ac:dyDescent="0.2">
      <c r="A467" s="37" t="str">
        <f t="shared" si="51"/>
        <v/>
      </c>
      <c r="B467" s="2" t="str">
        <f t="shared" si="52"/>
        <v/>
      </c>
      <c r="C467" s="5" t="str">
        <f t="shared" si="49"/>
        <v/>
      </c>
      <c r="D467" s="42" t="str">
        <f t="shared" si="50"/>
        <v/>
      </c>
      <c r="E467" s="27"/>
      <c r="F467" s="38" t="str">
        <f t="shared" si="53"/>
        <v/>
      </c>
      <c r="G467" s="38" t="str">
        <f t="shared" si="54"/>
        <v/>
      </c>
      <c r="H467" s="38" t="str">
        <f t="shared" si="55"/>
        <v/>
      </c>
      <c r="I467" s="39" t="str">
        <f>IF(A467="","",SUM(F$27:F467))</f>
        <v/>
      </c>
      <c r="J467" s="39" t="str">
        <f>IF(A467="","",SUM(G$27:G467))</f>
        <v/>
      </c>
      <c r="K467" s="28"/>
    </row>
    <row r="468" spans="1:11" x14ac:dyDescent="0.2">
      <c r="A468" s="37" t="str">
        <f t="shared" si="51"/>
        <v/>
      </c>
      <c r="B468" s="2" t="str">
        <f t="shared" si="52"/>
        <v/>
      </c>
      <c r="C468" s="5" t="str">
        <f t="shared" si="49"/>
        <v/>
      </c>
      <c r="D468" s="42" t="str">
        <f t="shared" si="50"/>
        <v/>
      </c>
      <c r="E468" s="27"/>
      <c r="F468" s="38" t="str">
        <f t="shared" si="53"/>
        <v/>
      </c>
      <c r="G468" s="38" t="str">
        <f t="shared" si="54"/>
        <v/>
      </c>
      <c r="H468" s="38" t="str">
        <f t="shared" si="55"/>
        <v/>
      </c>
      <c r="I468" s="39" t="str">
        <f>IF(A468="","",SUM(F$27:F468))</f>
        <v/>
      </c>
      <c r="J468" s="39" t="str">
        <f>IF(A468="","",SUM(G$27:G468))</f>
        <v/>
      </c>
      <c r="K468" s="28"/>
    </row>
    <row r="469" spans="1:11" x14ac:dyDescent="0.2">
      <c r="A469" s="37" t="str">
        <f t="shared" si="51"/>
        <v/>
      </c>
      <c r="B469" s="2" t="str">
        <f t="shared" si="52"/>
        <v/>
      </c>
      <c r="C469" s="5" t="str">
        <f t="shared" si="49"/>
        <v/>
      </c>
      <c r="D469" s="42" t="str">
        <f t="shared" si="50"/>
        <v/>
      </c>
      <c r="E469" s="27"/>
      <c r="F469" s="38" t="str">
        <f t="shared" si="53"/>
        <v/>
      </c>
      <c r="G469" s="38" t="str">
        <f t="shared" si="54"/>
        <v/>
      </c>
      <c r="H469" s="38" t="str">
        <f t="shared" si="55"/>
        <v/>
      </c>
      <c r="I469" s="39" t="str">
        <f>IF(A469="","",SUM(F$27:F469))</f>
        <v/>
      </c>
      <c r="J469" s="39" t="str">
        <f>IF(A469="","",SUM(G$27:G469))</f>
        <v/>
      </c>
      <c r="K469" s="28"/>
    </row>
    <row r="470" spans="1:11" x14ac:dyDescent="0.2">
      <c r="A470" s="37" t="str">
        <f t="shared" si="51"/>
        <v/>
      </c>
      <c r="B470" s="2" t="str">
        <f t="shared" si="52"/>
        <v/>
      </c>
      <c r="C470" s="5" t="str">
        <f t="shared" si="49"/>
        <v/>
      </c>
      <c r="D470" s="42" t="str">
        <f t="shared" si="50"/>
        <v/>
      </c>
      <c r="E470" s="27"/>
      <c r="F470" s="38" t="str">
        <f t="shared" si="53"/>
        <v/>
      </c>
      <c r="G470" s="38" t="str">
        <f t="shared" si="54"/>
        <v/>
      </c>
      <c r="H470" s="38" t="str">
        <f t="shared" si="55"/>
        <v/>
      </c>
      <c r="I470" s="39" t="str">
        <f>IF(A470="","",SUM(F$27:F470))</f>
        <v/>
      </c>
      <c r="J470" s="39" t="str">
        <f>IF(A470="","",SUM(G$27:G470))</f>
        <v/>
      </c>
      <c r="K470" s="28"/>
    </row>
    <row r="471" spans="1:11" x14ac:dyDescent="0.2">
      <c r="A471" s="37" t="str">
        <f t="shared" si="51"/>
        <v/>
      </c>
      <c r="B471" s="2" t="str">
        <f t="shared" si="52"/>
        <v/>
      </c>
      <c r="C471" s="5" t="str">
        <f t="shared" si="49"/>
        <v/>
      </c>
      <c r="D471" s="42" t="str">
        <f t="shared" si="50"/>
        <v/>
      </c>
      <c r="E471" s="27"/>
      <c r="F471" s="38" t="str">
        <f t="shared" si="53"/>
        <v/>
      </c>
      <c r="G471" s="38" t="str">
        <f t="shared" si="54"/>
        <v/>
      </c>
      <c r="H471" s="38" t="str">
        <f t="shared" si="55"/>
        <v/>
      </c>
      <c r="I471" s="39" t="str">
        <f>IF(A471="","",SUM(F$27:F471))</f>
        <v/>
      </c>
      <c r="J471" s="39" t="str">
        <f>IF(A471="","",SUM(G$27:G471))</f>
        <v/>
      </c>
      <c r="K471" s="28"/>
    </row>
    <row r="472" spans="1:11" x14ac:dyDescent="0.2">
      <c r="A472" s="37" t="str">
        <f t="shared" si="51"/>
        <v/>
      </c>
      <c r="B472" s="2" t="str">
        <f t="shared" si="52"/>
        <v/>
      </c>
      <c r="C472" s="5" t="str">
        <f t="shared" si="49"/>
        <v/>
      </c>
      <c r="D472" s="42" t="str">
        <f t="shared" si="50"/>
        <v/>
      </c>
      <c r="E472" s="27"/>
      <c r="F472" s="38" t="str">
        <f t="shared" si="53"/>
        <v/>
      </c>
      <c r="G472" s="38" t="str">
        <f t="shared" si="54"/>
        <v/>
      </c>
      <c r="H472" s="38" t="str">
        <f t="shared" si="55"/>
        <v/>
      </c>
      <c r="I472" s="39" t="str">
        <f>IF(A472="","",SUM(F$27:F472))</f>
        <v/>
      </c>
      <c r="J472" s="39" t="str">
        <f>IF(A472="","",SUM(G$27:G472))</f>
        <v/>
      </c>
      <c r="K472" s="28"/>
    </row>
    <row r="473" spans="1:11" x14ac:dyDescent="0.2">
      <c r="A473" s="37" t="str">
        <f t="shared" si="51"/>
        <v/>
      </c>
      <c r="B473" s="2" t="str">
        <f t="shared" si="52"/>
        <v/>
      </c>
      <c r="C473" s="5" t="str">
        <f t="shared" si="49"/>
        <v/>
      </c>
      <c r="D473" s="42" t="str">
        <f t="shared" si="50"/>
        <v/>
      </c>
      <c r="E473" s="27"/>
      <c r="F473" s="38" t="str">
        <f t="shared" si="53"/>
        <v/>
      </c>
      <c r="G473" s="38" t="str">
        <f t="shared" si="54"/>
        <v/>
      </c>
      <c r="H473" s="38" t="str">
        <f t="shared" si="55"/>
        <v/>
      </c>
      <c r="I473" s="39" t="str">
        <f>IF(A473="","",SUM(F$27:F473))</f>
        <v/>
      </c>
      <c r="J473" s="39" t="str">
        <f>IF(A473="","",SUM(G$27:G473))</f>
        <v/>
      </c>
      <c r="K473" s="28"/>
    </row>
    <row r="474" spans="1:11" x14ac:dyDescent="0.2">
      <c r="A474" s="37" t="str">
        <f t="shared" si="51"/>
        <v/>
      </c>
      <c r="B474" s="2" t="str">
        <f t="shared" si="52"/>
        <v/>
      </c>
      <c r="C474" s="5" t="str">
        <f t="shared" si="49"/>
        <v/>
      </c>
      <c r="D474" s="42" t="str">
        <f t="shared" si="50"/>
        <v/>
      </c>
      <c r="E474" s="27"/>
      <c r="F474" s="38" t="str">
        <f t="shared" si="53"/>
        <v/>
      </c>
      <c r="G474" s="38" t="str">
        <f t="shared" si="54"/>
        <v/>
      </c>
      <c r="H474" s="38" t="str">
        <f t="shared" si="55"/>
        <v/>
      </c>
      <c r="I474" s="39" t="str">
        <f>IF(A474="","",SUM(F$27:F474))</f>
        <v/>
      </c>
      <c r="J474" s="39" t="str">
        <f>IF(A474="","",SUM(G$27:G474))</f>
        <v/>
      </c>
      <c r="K474" s="28"/>
    </row>
    <row r="475" spans="1:11" x14ac:dyDescent="0.2">
      <c r="A475" s="37" t="str">
        <f t="shared" si="51"/>
        <v/>
      </c>
      <c r="B475" s="2" t="str">
        <f t="shared" si="52"/>
        <v/>
      </c>
      <c r="C475" s="5" t="str">
        <f t="shared" ref="C475:C506" si="56">IF(A475="","",IF(A475&lt;$D$12*12,$D$5,MIN($D$15,$D$5+$D$14*ROUNDUP((A475-$D$12*12)/$D$13,0))))</f>
        <v/>
      </c>
      <c r="D475" s="42" t="str">
        <f t="shared" ref="D475:D506" si="57">IF(A475="","",MIN(ROUND(IF(C475=$D$5,$D$8,IF(C475=C474,D474,-PMT(C475/12,nper-A475+1,H474))),2),H474+ROUND(C475/12*H474,2)))</f>
        <v/>
      </c>
      <c r="E475" s="27"/>
      <c r="F475" s="38" t="str">
        <f t="shared" si="53"/>
        <v/>
      </c>
      <c r="G475" s="38" t="str">
        <f t="shared" si="54"/>
        <v/>
      </c>
      <c r="H475" s="38" t="str">
        <f t="shared" si="55"/>
        <v/>
      </c>
      <c r="I475" s="39" t="str">
        <f>IF(A475="","",SUM(F$27:F475))</f>
        <v/>
      </c>
      <c r="J475" s="39" t="str">
        <f>IF(A475="","",SUM(G$27:G475))</f>
        <v/>
      </c>
      <c r="K475" s="28"/>
    </row>
    <row r="476" spans="1:11" x14ac:dyDescent="0.2">
      <c r="A476" s="37" t="str">
        <f t="shared" si="51"/>
        <v/>
      </c>
      <c r="B476" s="2" t="str">
        <f t="shared" si="52"/>
        <v/>
      </c>
      <c r="C476" s="5" t="str">
        <f t="shared" si="56"/>
        <v/>
      </c>
      <c r="D476" s="42" t="str">
        <f t="shared" si="57"/>
        <v/>
      </c>
      <c r="E476" s="27"/>
      <c r="F476" s="38" t="str">
        <f t="shared" si="53"/>
        <v/>
      </c>
      <c r="G476" s="38" t="str">
        <f t="shared" si="54"/>
        <v/>
      </c>
      <c r="H476" s="38" t="str">
        <f t="shared" si="55"/>
        <v/>
      </c>
      <c r="I476" s="39" t="str">
        <f>IF(A476="","",SUM(F$27:F476))</f>
        <v/>
      </c>
      <c r="J476" s="39" t="str">
        <f>IF(A476="","",SUM(G$27:G476))</f>
        <v/>
      </c>
      <c r="K476" s="28"/>
    </row>
    <row r="477" spans="1:11" x14ac:dyDescent="0.2">
      <c r="A477" s="37" t="str">
        <f t="shared" si="51"/>
        <v/>
      </c>
      <c r="B477" s="2" t="str">
        <f t="shared" si="52"/>
        <v/>
      </c>
      <c r="C477" s="5" t="str">
        <f t="shared" si="56"/>
        <v/>
      </c>
      <c r="D477" s="42" t="str">
        <f t="shared" si="57"/>
        <v/>
      </c>
      <c r="E477" s="27"/>
      <c r="F477" s="38" t="str">
        <f t="shared" si="53"/>
        <v/>
      </c>
      <c r="G477" s="38" t="str">
        <f t="shared" si="54"/>
        <v/>
      </c>
      <c r="H477" s="38" t="str">
        <f t="shared" si="55"/>
        <v/>
      </c>
      <c r="I477" s="39" t="str">
        <f>IF(A477="","",SUM(F$27:F477))</f>
        <v/>
      </c>
      <c r="J477" s="39" t="str">
        <f>IF(A477="","",SUM(G$27:G477))</f>
        <v/>
      </c>
      <c r="K477" s="28"/>
    </row>
    <row r="478" spans="1:11" x14ac:dyDescent="0.2">
      <c r="A478" s="37" t="str">
        <f t="shared" ref="A478:A502" si="58">IF(A477&gt;=nper,"",A477+1)</f>
        <v/>
      </c>
      <c r="B478" s="2" t="str">
        <f t="shared" si="52"/>
        <v/>
      </c>
      <c r="C478" s="5" t="str">
        <f t="shared" si="56"/>
        <v/>
      </c>
      <c r="D478" s="42" t="str">
        <f t="shared" si="57"/>
        <v/>
      </c>
      <c r="E478" s="27"/>
      <c r="F478" s="38" t="str">
        <f t="shared" ref="F478:F502" si="59">IF(A478="","",ROUND(C478/12*H477,2))</f>
        <v/>
      </c>
      <c r="G478" s="38" t="str">
        <f t="shared" ref="G478:G502" si="60">IF(A478="","",D478-F478+E478)</f>
        <v/>
      </c>
      <c r="H478" s="38" t="str">
        <f t="shared" ref="H478:H502" si="61">IF(A478="","",H477-G478)</f>
        <v/>
      </c>
      <c r="I478" s="39" t="str">
        <f>IF(A478="","",SUM(F$27:F478))</f>
        <v/>
      </c>
      <c r="J478" s="39" t="str">
        <f>IF(A478="","",SUM(G$27:G478))</f>
        <v/>
      </c>
      <c r="K478" s="28"/>
    </row>
    <row r="479" spans="1:11" x14ac:dyDescent="0.2">
      <c r="A479" s="37" t="str">
        <f t="shared" si="58"/>
        <v/>
      </c>
      <c r="B479" s="2" t="str">
        <f t="shared" si="52"/>
        <v/>
      </c>
      <c r="C479" s="5" t="str">
        <f t="shared" si="56"/>
        <v/>
      </c>
      <c r="D479" s="42" t="str">
        <f t="shared" si="57"/>
        <v/>
      </c>
      <c r="E479" s="27"/>
      <c r="F479" s="38" t="str">
        <f t="shared" si="59"/>
        <v/>
      </c>
      <c r="G479" s="38" t="str">
        <f t="shared" si="60"/>
        <v/>
      </c>
      <c r="H479" s="38" t="str">
        <f t="shared" si="61"/>
        <v/>
      </c>
      <c r="I479" s="39" t="str">
        <f>IF(A479="","",SUM(F$27:F479))</f>
        <v/>
      </c>
      <c r="J479" s="39" t="str">
        <f>IF(A479="","",SUM(G$27:G479))</f>
        <v/>
      </c>
      <c r="K479" s="28"/>
    </row>
    <row r="480" spans="1:11" x14ac:dyDescent="0.2">
      <c r="A480" s="37" t="str">
        <f t="shared" si="58"/>
        <v/>
      </c>
      <c r="B480" s="2" t="str">
        <f t="shared" si="52"/>
        <v/>
      </c>
      <c r="C480" s="5" t="str">
        <f t="shared" si="56"/>
        <v/>
      </c>
      <c r="D480" s="42" t="str">
        <f t="shared" si="57"/>
        <v/>
      </c>
      <c r="E480" s="27"/>
      <c r="F480" s="38" t="str">
        <f t="shared" si="59"/>
        <v/>
      </c>
      <c r="G480" s="38" t="str">
        <f t="shared" si="60"/>
        <v/>
      </c>
      <c r="H480" s="38" t="str">
        <f t="shared" si="61"/>
        <v/>
      </c>
      <c r="I480" s="39" t="str">
        <f>IF(A480="","",SUM(F$27:F480))</f>
        <v/>
      </c>
      <c r="J480" s="39" t="str">
        <f>IF(A480="","",SUM(G$27:G480))</f>
        <v/>
      </c>
      <c r="K480" s="28"/>
    </row>
    <row r="481" spans="1:11" x14ac:dyDescent="0.2">
      <c r="A481" s="37" t="str">
        <f t="shared" si="58"/>
        <v/>
      </c>
      <c r="B481" s="2" t="str">
        <f t="shared" si="52"/>
        <v/>
      </c>
      <c r="C481" s="5" t="str">
        <f t="shared" si="56"/>
        <v/>
      </c>
      <c r="D481" s="42" t="str">
        <f t="shared" si="57"/>
        <v/>
      </c>
      <c r="E481" s="27"/>
      <c r="F481" s="38" t="str">
        <f t="shared" si="59"/>
        <v/>
      </c>
      <c r="G481" s="38" t="str">
        <f t="shared" si="60"/>
        <v/>
      </c>
      <c r="H481" s="38" t="str">
        <f t="shared" si="61"/>
        <v/>
      </c>
      <c r="I481" s="39" t="str">
        <f>IF(A481="","",SUM(F$27:F481))</f>
        <v/>
      </c>
      <c r="J481" s="39" t="str">
        <f>IF(A481="","",SUM(G$27:G481))</f>
        <v/>
      </c>
      <c r="K481" s="28"/>
    </row>
    <row r="482" spans="1:11" x14ac:dyDescent="0.2">
      <c r="A482" s="37" t="str">
        <f t="shared" si="58"/>
        <v/>
      </c>
      <c r="B482" s="2" t="str">
        <f t="shared" si="52"/>
        <v/>
      </c>
      <c r="C482" s="5" t="str">
        <f t="shared" si="56"/>
        <v/>
      </c>
      <c r="D482" s="42" t="str">
        <f t="shared" si="57"/>
        <v/>
      </c>
      <c r="E482" s="27"/>
      <c r="F482" s="38" t="str">
        <f t="shared" si="59"/>
        <v/>
      </c>
      <c r="G482" s="38" t="str">
        <f t="shared" si="60"/>
        <v/>
      </c>
      <c r="H482" s="38" t="str">
        <f t="shared" si="61"/>
        <v/>
      </c>
      <c r="I482" s="39" t="str">
        <f>IF(A482="","",SUM(F$27:F482))</f>
        <v/>
      </c>
      <c r="J482" s="39" t="str">
        <f>IF(A482="","",SUM(G$27:G482))</f>
        <v/>
      </c>
      <c r="K482" s="28"/>
    </row>
    <row r="483" spans="1:11" x14ac:dyDescent="0.2">
      <c r="A483" s="37" t="str">
        <f t="shared" si="58"/>
        <v/>
      </c>
      <c r="B483" s="2" t="str">
        <f t="shared" si="52"/>
        <v/>
      </c>
      <c r="C483" s="5" t="str">
        <f t="shared" si="56"/>
        <v/>
      </c>
      <c r="D483" s="42" t="str">
        <f t="shared" si="57"/>
        <v/>
      </c>
      <c r="E483" s="27"/>
      <c r="F483" s="38" t="str">
        <f t="shared" si="59"/>
        <v/>
      </c>
      <c r="G483" s="38" t="str">
        <f t="shared" si="60"/>
        <v/>
      </c>
      <c r="H483" s="38" t="str">
        <f t="shared" si="61"/>
        <v/>
      </c>
      <c r="I483" s="39" t="str">
        <f>IF(A483="","",SUM(F$27:F483))</f>
        <v/>
      </c>
      <c r="J483" s="39" t="str">
        <f>IF(A483="","",SUM(G$27:G483))</f>
        <v/>
      </c>
      <c r="K483" s="28"/>
    </row>
    <row r="484" spans="1:11" x14ac:dyDescent="0.2">
      <c r="A484" s="37" t="str">
        <f t="shared" si="58"/>
        <v/>
      </c>
      <c r="B484" s="2" t="str">
        <f t="shared" si="52"/>
        <v/>
      </c>
      <c r="C484" s="5" t="str">
        <f t="shared" si="56"/>
        <v/>
      </c>
      <c r="D484" s="42" t="str">
        <f t="shared" si="57"/>
        <v/>
      </c>
      <c r="E484" s="27"/>
      <c r="F484" s="38" t="str">
        <f t="shared" si="59"/>
        <v/>
      </c>
      <c r="G484" s="38" t="str">
        <f t="shared" si="60"/>
        <v/>
      </c>
      <c r="H484" s="38" t="str">
        <f t="shared" si="61"/>
        <v/>
      </c>
      <c r="I484" s="39" t="str">
        <f>IF(A484="","",SUM(F$27:F484))</f>
        <v/>
      </c>
      <c r="J484" s="39" t="str">
        <f>IF(A484="","",SUM(G$27:G484))</f>
        <v/>
      </c>
      <c r="K484" s="28"/>
    </row>
    <row r="485" spans="1:11" x14ac:dyDescent="0.2">
      <c r="A485" s="37" t="str">
        <f t="shared" si="58"/>
        <v/>
      </c>
      <c r="B485" s="2" t="str">
        <f t="shared" si="52"/>
        <v/>
      </c>
      <c r="C485" s="5" t="str">
        <f t="shared" si="56"/>
        <v/>
      </c>
      <c r="D485" s="42" t="str">
        <f t="shared" si="57"/>
        <v/>
      </c>
      <c r="E485" s="27"/>
      <c r="F485" s="38" t="str">
        <f t="shared" si="59"/>
        <v/>
      </c>
      <c r="G485" s="38" t="str">
        <f t="shared" si="60"/>
        <v/>
      </c>
      <c r="H485" s="38" t="str">
        <f t="shared" si="61"/>
        <v/>
      </c>
      <c r="I485" s="39" t="str">
        <f>IF(A485="","",SUM(F$27:F485))</f>
        <v/>
      </c>
      <c r="J485" s="39" t="str">
        <f>IF(A485="","",SUM(G$27:G485))</f>
        <v/>
      </c>
      <c r="K485" s="28"/>
    </row>
    <row r="486" spans="1:11" x14ac:dyDescent="0.2">
      <c r="A486" s="37" t="str">
        <f t="shared" si="58"/>
        <v/>
      </c>
      <c r="B486" s="2" t="str">
        <f t="shared" si="52"/>
        <v/>
      </c>
      <c r="C486" s="5" t="str">
        <f t="shared" si="56"/>
        <v/>
      </c>
      <c r="D486" s="42" t="str">
        <f t="shared" si="57"/>
        <v/>
      </c>
      <c r="E486" s="27"/>
      <c r="F486" s="38" t="str">
        <f t="shared" si="59"/>
        <v/>
      </c>
      <c r="G486" s="38" t="str">
        <f t="shared" si="60"/>
        <v/>
      </c>
      <c r="H486" s="38" t="str">
        <f t="shared" si="61"/>
        <v/>
      </c>
      <c r="I486" s="39" t="str">
        <f>IF(A486="","",SUM(F$27:F486))</f>
        <v/>
      </c>
      <c r="J486" s="39" t="str">
        <f>IF(A486="","",SUM(G$27:G486))</f>
        <v/>
      </c>
      <c r="K486" s="28"/>
    </row>
    <row r="487" spans="1:11" x14ac:dyDescent="0.2">
      <c r="A487" s="37" t="str">
        <f t="shared" si="58"/>
        <v/>
      </c>
      <c r="B487" s="2" t="str">
        <f t="shared" si="52"/>
        <v/>
      </c>
      <c r="C487" s="5" t="str">
        <f t="shared" si="56"/>
        <v/>
      </c>
      <c r="D487" s="42" t="str">
        <f t="shared" si="57"/>
        <v/>
      </c>
      <c r="E487" s="27"/>
      <c r="F487" s="38" t="str">
        <f t="shared" si="59"/>
        <v/>
      </c>
      <c r="G487" s="38" t="str">
        <f t="shared" si="60"/>
        <v/>
      </c>
      <c r="H487" s="38" t="str">
        <f t="shared" si="61"/>
        <v/>
      </c>
      <c r="I487" s="39" t="str">
        <f>IF(A487="","",SUM(F$27:F487))</f>
        <v/>
      </c>
      <c r="J487" s="39" t="str">
        <f>IF(A487="","",SUM(G$27:G487))</f>
        <v/>
      </c>
      <c r="K487" s="28"/>
    </row>
    <row r="488" spans="1:11" x14ac:dyDescent="0.2">
      <c r="A488" s="37" t="str">
        <f t="shared" si="58"/>
        <v/>
      </c>
      <c r="B488" s="2" t="str">
        <f t="shared" si="52"/>
        <v/>
      </c>
      <c r="C488" s="5" t="str">
        <f t="shared" si="56"/>
        <v/>
      </c>
      <c r="D488" s="42" t="str">
        <f t="shared" si="57"/>
        <v/>
      </c>
      <c r="E488" s="27"/>
      <c r="F488" s="38" t="str">
        <f t="shared" si="59"/>
        <v/>
      </c>
      <c r="G488" s="38" t="str">
        <f t="shared" si="60"/>
        <v/>
      </c>
      <c r="H488" s="38" t="str">
        <f t="shared" si="61"/>
        <v/>
      </c>
      <c r="I488" s="39" t="str">
        <f>IF(A488="","",SUM(F$27:F488))</f>
        <v/>
      </c>
      <c r="J488" s="39" t="str">
        <f>IF(A488="","",SUM(G$27:G488))</f>
        <v/>
      </c>
      <c r="K488" s="28"/>
    </row>
    <row r="489" spans="1:11" x14ac:dyDescent="0.2">
      <c r="A489" s="37" t="str">
        <f t="shared" si="58"/>
        <v/>
      </c>
      <c r="B489" s="2" t="str">
        <f t="shared" si="52"/>
        <v/>
      </c>
      <c r="C489" s="5" t="str">
        <f t="shared" si="56"/>
        <v/>
      </c>
      <c r="D489" s="42" t="str">
        <f t="shared" si="57"/>
        <v/>
      </c>
      <c r="E489" s="27"/>
      <c r="F489" s="38" t="str">
        <f t="shared" si="59"/>
        <v/>
      </c>
      <c r="G489" s="38" t="str">
        <f t="shared" si="60"/>
        <v/>
      </c>
      <c r="H489" s="38" t="str">
        <f t="shared" si="61"/>
        <v/>
      </c>
      <c r="I489" s="39" t="str">
        <f>IF(A489="","",SUM(F$27:F489))</f>
        <v/>
      </c>
      <c r="J489" s="39" t="str">
        <f>IF(A489="","",SUM(G$27:G489))</f>
        <v/>
      </c>
      <c r="K489" s="28"/>
    </row>
    <row r="490" spans="1:11" x14ac:dyDescent="0.2">
      <c r="A490" s="37" t="str">
        <f t="shared" si="58"/>
        <v/>
      </c>
      <c r="B490" s="2" t="str">
        <f t="shared" si="52"/>
        <v/>
      </c>
      <c r="C490" s="5" t="str">
        <f t="shared" si="56"/>
        <v/>
      </c>
      <c r="D490" s="42" t="str">
        <f t="shared" si="57"/>
        <v/>
      </c>
      <c r="E490" s="27"/>
      <c r="F490" s="38" t="str">
        <f t="shared" si="59"/>
        <v/>
      </c>
      <c r="G490" s="38" t="str">
        <f t="shared" si="60"/>
        <v/>
      </c>
      <c r="H490" s="38" t="str">
        <f t="shared" si="61"/>
        <v/>
      </c>
      <c r="I490" s="39" t="str">
        <f>IF(A490="","",SUM(F$27:F490))</f>
        <v/>
      </c>
      <c r="J490" s="39" t="str">
        <f>IF(A490="","",SUM(G$27:G490))</f>
        <v/>
      </c>
      <c r="K490" s="28"/>
    </row>
    <row r="491" spans="1:11" x14ac:dyDescent="0.2">
      <c r="A491" s="37" t="str">
        <f t="shared" si="58"/>
        <v/>
      </c>
      <c r="B491" s="2" t="str">
        <f t="shared" si="52"/>
        <v/>
      </c>
      <c r="C491" s="5" t="str">
        <f t="shared" si="56"/>
        <v/>
      </c>
      <c r="D491" s="42" t="str">
        <f t="shared" si="57"/>
        <v/>
      </c>
      <c r="E491" s="27"/>
      <c r="F491" s="38" t="str">
        <f t="shared" si="59"/>
        <v/>
      </c>
      <c r="G491" s="38" t="str">
        <f t="shared" si="60"/>
        <v/>
      </c>
      <c r="H491" s="38" t="str">
        <f t="shared" si="61"/>
        <v/>
      </c>
      <c r="I491" s="39" t="str">
        <f>IF(A491="","",SUM(F$27:F491))</f>
        <v/>
      </c>
      <c r="J491" s="39" t="str">
        <f>IF(A491="","",SUM(G$27:G491))</f>
        <v/>
      </c>
      <c r="K491" s="28"/>
    </row>
    <row r="492" spans="1:11" x14ac:dyDescent="0.2">
      <c r="A492" s="37" t="str">
        <f t="shared" si="58"/>
        <v/>
      </c>
      <c r="B492" s="2" t="str">
        <f t="shared" si="52"/>
        <v/>
      </c>
      <c r="C492" s="5" t="str">
        <f t="shared" si="56"/>
        <v/>
      </c>
      <c r="D492" s="42" t="str">
        <f t="shared" si="57"/>
        <v/>
      </c>
      <c r="E492" s="27"/>
      <c r="F492" s="38" t="str">
        <f t="shared" si="59"/>
        <v/>
      </c>
      <c r="G492" s="38" t="str">
        <f t="shared" si="60"/>
        <v/>
      </c>
      <c r="H492" s="38" t="str">
        <f t="shared" si="61"/>
        <v/>
      </c>
      <c r="I492" s="39" t="str">
        <f>IF(A492="","",SUM(F$27:F492))</f>
        <v/>
      </c>
      <c r="J492" s="39" t="str">
        <f>IF(A492="","",SUM(G$27:G492))</f>
        <v/>
      </c>
      <c r="K492" s="28"/>
    </row>
    <row r="493" spans="1:11" x14ac:dyDescent="0.2">
      <c r="A493" s="37" t="str">
        <f t="shared" si="58"/>
        <v/>
      </c>
      <c r="B493" s="2" t="str">
        <f t="shared" si="52"/>
        <v/>
      </c>
      <c r="C493" s="5" t="str">
        <f t="shared" si="56"/>
        <v/>
      </c>
      <c r="D493" s="42" t="str">
        <f t="shared" si="57"/>
        <v/>
      </c>
      <c r="E493" s="27"/>
      <c r="F493" s="38" t="str">
        <f t="shared" si="59"/>
        <v/>
      </c>
      <c r="G493" s="38" t="str">
        <f t="shared" si="60"/>
        <v/>
      </c>
      <c r="H493" s="38" t="str">
        <f t="shared" si="61"/>
        <v/>
      </c>
      <c r="I493" s="39" t="str">
        <f>IF(A493="","",SUM(F$27:F493))</f>
        <v/>
      </c>
      <c r="J493" s="39" t="str">
        <f>IF(A493="","",SUM(G$27:G493))</f>
        <v/>
      </c>
      <c r="K493" s="28"/>
    </row>
    <row r="494" spans="1:11" x14ac:dyDescent="0.2">
      <c r="A494" s="37" t="str">
        <f t="shared" si="58"/>
        <v/>
      </c>
      <c r="B494" s="2" t="str">
        <f t="shared" si="52"/>
        <v/>
      </c>
      <c r="C494" s="5" t="str">
        <f t="shared" si="56"/>
        <v/>
      </c>
      <c r="D494" s="42" t="str">
        <f t="shared" si="57"/>
        <v/>
      </c>
      <c r="E494" s="27"/>
      <c r="F494" s="38" t="str">
        <f t="shared" si="59"/>
        <v/>
      </c>
      <c r="G494" s="38" t="str">
        <f t="shared" si="60"/>
        <v/>
      </c>
      <c r="H494" s="38" t="str">
        <f t="shared" si="61"/>
        <v/>
      </c>
      <c r="I494" s="39" t="str">
        <f>IF(A494="","",SUM(F$27:F494))</f>
        <v/>
      </c>
      <c r="J494" s="39" t="str">
        <f>IF(A494="","",SUM(G$27:G494))</f>
        <v/>
      </c>
      <c r="K494" s="28"/>
    </row>
    <row r="495" spans="1:11" x14ac:dyDescent="0.2">
      <c r="A495" s="37" t="str">
        <f t="shared" si="58"/>
        <v/>
      </c>
      <c r="B495" s="2" t="str">
        <f t="shared" si="52"/>
        <v/>
      </c>
      <c r="C495" s="5" t="str">
        <f t="shared" si="56"/>
        <v/>
      </c>
      <c r="D495" s="42" t="str">
        <f t="shared" si="57"/>
        <v/>
      </c>
      <c r="E495" s="27"/>
      <c r="F495" s="38" t="str">
        <f t="shared" si="59"/>
        <v/>
      </c>
      <c r="G495" s="38" t="str">
        <f t="shared" si="60"/>
        <v/>
      </c>
      <c r="H495" s="38" t="str">
        <f t="shared" si="61"/>
        <v/>
      </c>
      <c r="I495" s="39" t="str">
        <f>IF(A495="","",SUM(F$27:F495))</f>
        <v/>
      </c>
      <c r="J495" s="39" t="str">
        <f>IF(A495="","",SUM(G$27:G495))</f>
        <v/>
      </c>
      <c r="K495" s="28"/>
    </row>
    <row r="496" spans="1:11" x14ac:dyDescent="0.2">
      <c r="A496" s="37" t="str">
        <f t="shared" si="58"/>
        <v/>
      </c>
      <c r="B496" s="2" t="str">
        <f t="shared" si="52"/>
        <v/>
      </c>
      <c r="C496" s="5" t="str">
        <f t="shared" si="56"/>
        <v/>
      </c>
      <c r="D496" s="42" t="str">
        <f t="shared" si="57"/>
        <v/>
      </c>
      <c r="E496" s="27"/>
      <c r="F496" s="38" t="str">
        <f t="shared" si="59"/>
        <v/>
      </c>
      <c r="G496" s="38" t="str">
        <f t="shared" si="60"/>
        <v/>
      </c>
      <c r="H496" s="38" t="str">
        <f t="shared" si="61"/>
        <v/>
      </c>
      <c r="I496" s="39" t="str">
        <f>IF(A496="","",SUM(F$27:F496))</f>
        <v/>
      </c>
      <c r="J496" s="39" t="str">
        <f>IF(A496="","",SUM(G$27:G496))</f>
        <v/>
      </c>
      <c r="K496" s="28"/>
    </row>
    <row r="497" spans="1:11" x14ac:dyDescent="0.2">
      <c r="A497" s="37" t="str">
        <f t="shared" si="58"/>
        <v/>
      </c>
      <c r="B497" s="2" t="str">
        <f t="shared" si="52"/>
        <v/>
      </c>
      <c r="C497" s="5" t="str">
        <f t="shared" si="56"/>
        <v/>
      </c>
      <c r="D497" s="42" t="str">
        <f t="shared" si="57"/>
        <v/>
      </c>
      <c r="E497" s="27"/>
      <c r="F497" s="38" t="str">
        <f t="shared" si="59"/>
        <v/>
      </c>
      <c r="G497" s="38" t="str">
        <f t="shared" si="60"/>
        <v/>
      </c>
      <c r="H497" s="38" t="str">
        <f t="shared" si="61"/>
        <v/>
      </c>
      <c r="I497" s="39" t="str">
        <f>IF(A497="","",SUM(F$27:F497))</f>
        <v/>
      </c>
      <c r="J497" s="39" t="str">
        <f>IF(A497="","",SUM(G$27:G497))</f>
        <v/>
      </c>
      <c r="K497" s="28"/>
    </row>
    <row r="498" spans="1:11" x14ac:dyDescent="0.2">
      <c r="A498" s="37" t="str">
        <f t="shared" si="58"/>
        <v/>
      </c>
      <c r="B498" s="2" t="str">
        <f t="shared" si="52"/>
        <v/>
      </c>
      <c r="C498" s="5" t="str">
        <f t="shared" si="56"/>
        <v/>
      </c>
      <c r="D498" s="42" t="str">
        <f t="shared" si="57"/>
        <v/>
      </c>
      <c r="E498" s="27"/>
      <c r="F498" s="38" t="str">
        <f t="shared" si="59"/>
        <v/>
      </c>
      <c r="G498" s="38" t="str">
        <f t="shared" si="60"/>
        <v/>
      </c>
      <c r="H498" s="38" t="str">
        <f t="shared" si="61"/>
        <v/>
      </c>
      <c r="I498" s="39" t="str">
        <f>IF(A498="","",SUM(F$27:F498))</f>
        <v/>
      </c>
      <c r="J498" s="39" t="str">
        <f>IF(A498="","",SUM(G$27:G498))</f>
        <v/>
      </c>
      <c r="K498" s="28"/>
    </row>
    <row r="499" spans="1:11" x14ac:dyDescent="0.2">
      <c r="A499" s="37" t="str">
        <f t="shared" si="58"/>
        <v/>
      </c>
      <c r="B499" s="2" t="str">
        <f t="shared" si="52"/>
        <v/>
      </c>
      <c r="C499" s="5" t="str">
        <f t="shared" si="56"/>
        <v/>
      </c>
      <c r="D499" s="42" t="str">
        <f t="shared" si="57"/>
        <v/>
      </c>
      <c r="E499" s="27"/>
      <c r="F499" s="38" t="str">
        <f t="shared" si="59"/>
        <v/>
      </c>
      <c r="G499" s="38" t="str">
        <f t="shared" si="60"/>
        <v/>
      </c>
      <c r="H499" s="38" t="str">
        <f t="shared" si="61"/>
        <v/>
      </c>
      <c r="I499" s="39" t="str">
        <f>IF(A499="","",SUM(F$27:F499))</f>
        <v/>
      </c>
      <c r="J499" s="39" t="str">
        <f>IF(A499="","",SUM(G$27:G499))</f>
        <v/>
      </c>
      <c r="K499" s="28"/>
    </row>
    <row r="500" spans="1:11" x14ac:dyDescent="0.2">
      <c r="A500" s="37" t="str">
        <f t="shared" si="58"/>
        <v/>
      </c>
      <c r="B500" s="2" t="str">
        <f t="shared" si="52"/>
        <v/>
      </c>
      <c r="C500" s="5" t="str">
        <f t="shared" si="56"/>
        <v/>
      </c>
      <c r="D500" s="42" t="str">
        <f t="shared" si="57"/>
        <v/>
      </c>
      <c r="E500" s="27"/>
      <c r="F500" s="38" t="str">
        <f t="shared" si="59"/>
        <v/>
      </c>
      <c r="G500" s="38" t="str">
        <f t="shared" si="60"/>
        <v/>
      </c>
      <c r="H500" s="38" t="str">
        <f t="shared" si="61"/>
        <v/>
      </c>
      <c r="I500" s="39" t="str">
        <f>IF(A500="","",SUM(F$27:F500))</f>
        <v/>
      </c>
      <c r="J500" s="39" t="str">
        <f>IF(A500="","",SUM(G$27:G500))</f>
        <v/>
      </c>
      <c r="K500" s="28"/>
    </row>
    <row r="501" spans="1:11" x14ac:dyDescent="0.2">
      <c r="A501" s="37" t="str">
        <f t="shared" si="58"/>
        <v/>
      </c>
      <c r="B501" s="2" t="str">
        <f t="shared" si="52"/>
        <v/>
      </c>
      <c r="C501" s="5" t="str">
        <f t="shared" si="56"/>
        <v/>
      </c>
      <c r="D501" s="42" t="str">
        <f t="shared" si="57"/>
        <v/>
      </c>
      <c r="E501" s="27"/>
      <c r="F501" s="38" t="str">
        <f t="shared" si="59"/>
        <v/>
      </c>
      <c r="G501" s="38" t="str">
        <f t="shared" si="60"/>
        <v/>
      </c>
      <c r="H501" s="38" t="str">
        <f t="shared" si="61"/>
        <v/>
      </c>
      <c r="I501" s="39" t="str">
        <f>IF(A501="","",SUM(F$27:F501))</f>
        <v/>
      </c>
      <c r="J501" s="39" t="str">
        <f>IF(A501="","",SUM(G$27:G501))</f>
        <v/>
      </c>
      <c r="K501" s="28"/>
    </row>
    <row r="502" spans="1:11" x14ac:dyDescent="0.2">
      <c r="A502" s="37" t="str">
        <f t="shared" si="58"/>
        <v/>
      </c>
      <c r="B502" s="2" t="str">
        <f t="shared" si="52"/>
        <v/>
      </c>
      <c r="C502" s="5" t="str">
        <f t="shared" si="56"/>
        <v/>
      </c>
      <c r="D502" s="42" t="str">
        <f t="shared" si="57"/>
        <v/>
      </c>
      <c r="E502" s="27"/>
      <c r="F502" s="38" t="str">
        <f t="shared" si="59"/>
        <v/>
      </c>
      <c r="G502" s="38" t="str">
        <f t="shared" si="60"/>
        <v/>
      </c>
      <c r="H502" s="38" t="str">
        <f t="shared" si="61"/>
        <v/>
      </c>
      <c r="I502" s="39" t="str">
        <f>IF(A502="","",SUM(F$27:F502))</f>
        <v/>
      </c>
      <c r="J502" s="39" t="str">
        <f>IF(A502="","",SUM(G$27:G502))</f>
        <v/>
      </c>
      <c r="K502" s="28"/>
    </row>
    <row r="503" spans="1:11" x14ac:dyDescent="0.2">
      <c r="A503" s="37" t="str">
        <f>IF(A502&gt;=nper,"",A502+1)</f>
        <v/>
      </c>
      <c r="B503" s="2" t="str">
        <f t="shared" si="52"/>
        <v/>
      </c>
      <c r="C503" s="5" t="str">
        <f t="shared" si="56"/>
        <v/>
      </c>
      <c r="D503" s="42" t="str">
        <f t="shared" si="57"/>
        <v/>
      </c>
      <c r="E503" s="27"/>
      <c r="F503" s="38" t="str">
        <f>IF(A503="","",ROUND(C503/12*H502,2))</f>
        <v/>
      </c>
      <c r="G503" s="38" t="str">
        <f>IF(A503="","",D503-F503+E503)</f>
        <v/>
      </c>
      <c r="H503" s="38" t="str">
        <f>IF(A503="","",H502-G503)</f>
        <v/>
      </c>
      <c r="I503" s="39" t="str">
        <f>IF(A503="","",SUM(F$27:F503))</f>
        <v/>
      </c>
      <c r="J503" s="39" t="str">
        <f>IF(A503="","",SUM(G$27:G503))</f>
        <v/>
      </c>
      <c r="K503" s="28"/>
    </row>
    <row r="504" spans="1:11" x14ac:dyDescent="0.2">
      <c r="A504" s="37" t="str">
        <f>IF(A503&gt;=nper,"",A503+1)</f>
        <v/>
      </c>
      <c r="B504" s="2" t="str">
        <f t="shared" si="52"/>
        <v/>
      </c>
      <c r="C504" s="5" t="str">
        <f t="shared" si="56"/>
        <v/>
      </c>
      <c r="D504" s="42" t="str">
        <f t="shared" si="57"/>
        <v/>
      </c>
      <c r="E504" s="27"/>
      <c r="F504" s="38" t="str">
        <f>IF(A504="","",ROUND(C504/12*H503,2))</f>
        <v/>
      </c>
      <c r="G504" s="38" t="str">
        <f>IF(A504="","",D504-F504+E504)</f>
        <v/>
      </c>
      <c r="H504" s="38" t="str">
        <f>IF(A504="","",H503-G504)</f>
        <v/>
      </c>
      <c r="I504" s="39" t="str">
        <f>IF(A504="","",SUM(F$27:F504))</f>
        <v/>
      </c>
      <c r="J504" s="39" t="str">
        <f>IF(A504="","",SUM(G$27:G504))</f>
        <v/>
      </c>
      <c r="K504" s="28"/>
    </row>
    <row r="505" spans="1:11" x14ac:dyDescent="0.2">
      <c r="A505" s="37" t="str">
        <f>IF(A504&gt;=nper,"",A504+1)</f>
        <v/>
      </c>
      <c r="B505" s="2" t="str">
        <f t="shared" si="52"/>
        <v/>
      </c>
      <c r="C505" s="5" t="str">
        <f t="shared" si="56"/>
        <v/>
      </c>
      <c r="D505" s="42" t="str">
        <f t="shared" si="57"/>
        <v/>
      </c>
      <c r="E505" s="27"/>
      <c r="F505" s="38" t="str">
        <f>IF(A505="","",ROUND(C505/12*H504,2))</f>
        <v/>
      </c>
      <c r="G505" s="38" t="str">
        <f>IF(A505="","",D505-F505+E505)</f>
        <v/>
      </c>
      <c r="H505" s="38" t="str">
        <f>IF(A505="","",H504-G505)</f>
        <v/>
      </c>
      <c r="I505" s="39" t="str">
        <f>IF(A505="","",SUM(F$27:F505))</f>
        <v/>
      </c>
      <c r="J505" s="39" t="str">
        <f>IF(A505="","",SUM(G$27:G505))</f>
        <v/>
      </c>
      <c r="K505" s="28"/>
    </row>
    <row r="506" spans="1:11" x14ac:dyDescent="0.2">
      <c r="A506" s="37" t="str">
        <f>IF(A505&gt;=nper,"",A505+1)</f>
        <v/>
      </c>
      <c r="B506" s="2" t="str">
        <f t="shared" si="52"/>
        <v/>
      </c>
      <c r="C506" s="5" t="str">
        <f t="shared" si="56"/>
        <v/>
      </c>
      <c r="D506" s="42" t="str">
        <f t="shared" si="57"/>
        <v/>
      </c>
      <c r="E506" s="27"/>
      <c r="F506" s="38" t="str">
        <f>IF(A506="","",ROUND(C506/12*H505,2))</f>
        <v/>
      </c>
      <c r="G506" s="38" t="str">
        <f>IF(A506="","",D506-F506+E506)</f>
        <v/>
      </c>
      <c r="H506" s="38" t="str">
        <f>IF(A506="","",H505-G506)</f>
        <v/>
      </c>
      <c r="I506" s="39" t="str">
        <f>IF(A506="","",SUM(F$27:F506))</f>
        <v/>
      </c>
      <c r="J506" s="39" t="str">
        <f>IF(A506="","",SUM(G$27:G506))</f>
        <v/>
      </c>
      <c r="K506" s="28"/>
    </row>
    <row r="507" spans="1:11" x14ac:dyDescent="0.2">
      <c r="A507" s="40"/>
      <c r="B507" s="40"/>
      <c r="C507" s="40"/>
      <c r="D507" s="40"/>
      <c r="E507" s="41" t="s">
        <v>30</v>
      </c>
      <c r="F507" s="40"/>
      <c r="G507" s="40"/>
      <c r="H507" s="40"/>
      <c r="I507" s="40"/>
      <c r="J507" s="40"/>
      <c r="K507" s="28"/>
    </row>
  </sheetData>
  <phoneticPr fontId="2" type="noConversion"/>
  <dataValidations count="1">
    <dataValidation type="list" allowBlank="1" showInputMessage="1" showErrorMessage="1" sqref="D12">
      <formula1>"1,2,3,5,7,10"</formula1>
    </dataValidation>
  </dataValidations>
  <printOptions horizontalCentered="1"/>
  <pageMargins left="0.5" right="0.5" top="0.5" bottom="0.5" header="0.5" footer="0.25"/>
  <pageSetup scale="92" fitToHeight="0" orientation="portrait" r:id="rId1"/>
  <headerFooter differentFirst="1" scaleWithDoc="0">
    <oddFooter>&amp;L&amp;"Arial,Regular"&amp;8© 2005 Vertex42 LLC&amp;C&amp;"Arial,Regular"&amp;8https://www.vertex42.com/ExcelTemplates/arm-calculator.html&amp;R&amp;"Arial,Regular"&amp;8&amp;P of &amp;N</oddFooter>
    <firstFooter>&amp;R&amp;"Arial,Regular"&amp;8&amp;P of &amp;N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ARMcalculator</vt:lpstr>
      <vt:lpstr>ARMcalculator!fpdate</vt:lpstr>
      <vt:lpstr>ARMcalculator!Print_Titles</vt:lpstr>
      <vt:lpstr>ARMcalculator!term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2018-04-29T09:22:08Z</dcterms:created>
  <dcterms:modified xsi:type="dcterms:W3CDTF">2018-04-29T09:22:14Z</dcterms:modified>
</cp:coreProperties>
</file>